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CAXS\02\"/>
    </mc:Choice>
  </mc:AlternateContent>
  <bookViews>
    <workbookView xWindow="0" yWindow="8670" windowWidth="4110" windowHeight="2715" tabRatio="526" firstSheet="1" activeTab="1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DQ18" i="11" l="1"/>
  <c r="DP18" i="11"/>
  <c r="DO18" i="11"/>
  <c r="DN18" i="11"/>
  <c r="DM18" i="11"/>
  <c r="DL18" i="11"/>
  <c r="DI18" i="11"/>
  <c r="DH18" i="11"/>
  <c r="DG18" i="11"/>
  <c r="DF18" i="11"/>
  <c r="DE18" i="11"/>
  <c r="DD18" i="11"/>
  <c r="DC18" i="11"/>
  <c r="DB18" i="11"/>
  <c r="DA18" i="11"/>
  <c r="CZ18" i="11"/>
  <c r="CY18" i="11"/>
  <c r="CX18" i="11"/>
  <c r="CW18" i="11"/>
  <c r="CV18" i="11"/>
  <c r="CU18" i="11"/>
  <c r="CT18" i="11"/>
  <c r="CS18" i="11"/>
  <c r="CR18" i="11"/>
  <c r="CQ18" i="11"/>
  <c r="CP18" i="11"/>
  <c r="CO18" i="1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G18" i="11" s="1"/>
  <c r="J18" i="11"/>
  <c r="F18" i="11" s="1"/>
  <c r="DK17" i="11"/>
  <c r="DJ17" i="11"/>
  <c r="DK16" i="11"/>
  <c r="DJ16" i="11"/>
  <c r="DK15" i="11"/>
  <c r="DJ15" i="11"/>
  <c r="DK14" i="11"/>
  <c r="DJ14" i="11"/>
  <c r="DK13" i="11"/>
  <c r="DJ13" i="11"/>
  <c r="DK12" i="11"/>
  <c r="DJ12" i="11"/>
  <c r="DK11" i="11"/>
  <c r="DJ11" i="11"/>
  <c r="DK10" i="11"/>
  <c r="DJ10" i="1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E18" i="11" l="1"/>
  <c r="DJ18" i="11"/>
  <c r="DK18" i="11"/>
  <c r="I18" i="11"/>
  <c r="H18" i="11"/>
  <c r="D18" i="11"/>
  <c r="H10" i="9"/>
  <c r="H11" i="9" l="1"/>
  <c r="H12" i="9"/>
  <c r="H13" i="9"/>
  <c r="H14" i="9"/>
  <c r="H15" i="9"/>
  <c r="H16" i="9"/>
  <c r="H17" i="9"/>
  <c r="G11" i="9"/>
  <c r="G12" i="9"/>
  <c r="G13" i="9"/>
  <c r="G14" i="9"/>
  <c r="G15" i="9"/>
  <c r="G16" i="9"/>
  <c r="G17" i="9"/>
  <c r="F11" i="9"/>
  <c r="F12" i="9"/>
  <c r="F13" i="9"/>
  <c r="F14" i="9"/>
  <c r="F15" i="9"/>
  <c r="F16" i="9"/>
  <c r="F17" i="9"/>
  <c r="E11" i="9"/>
  <c r="E12" i="9"/>
  <c r="E13" i="9"/>
  <c r="E14" i="9"/>
  <c r="E15" i="9"/>
  <c r="E16" i="9"/>
  <c r="E17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AQ13" i="9"/>
  <c r="AR13" i="9"/>
  <c r="AR11" i="9"/>
  <c r="AQ11" i="9"/>
  <c r="AR14" i="9"/>
  <c r="AQ14" i="9"/>
  <c r="AR17" i="9"/>
  <c r="AQ17" i="9"/>
  <c r="AR16" i="9"/>
  <c r="AQ16" i="9"/>
  <c r="AR12" i="9"/>
  <c r="AQ12" i="9"/>
  <c r="AR10" i="9"/>
  <c r="AQ10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21" i="8" s="1"/>
  <c r="G12" i="8"/>
  <c r="G13" i="8"/>
  <c r="G14" i="8"/>
  <c r="G15" i="8"/>
  <c r="G16" i="8"/>
  <c r="G17" i="8"/>
  <c r="E17" i="8" s="1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E13" i="8" s="1"/>
  <c r="H14" i="8"/>
  <c r="I14" i="8"/>
  <c r="E14" i="8" s="1"/>
  <c r="H15" i="8"/>
  <c r="I15" i="8"/>
  <c r="E15" i="8"/>
  <c r="H16" i="8"/>
  <c r="D16" i="8" s="1"/>
  <c r="I16" i="8"/>
  <c r="H17" i="8"/>
  <c r="I17" i="8"/>
  <c r="H18" i="8"/>
  <c r="I18" i="8"/>
  <c r="E18" i="8" s="1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G18" i="9" l="1"/>
  <c r="C17" i="9"/>
  <c r="C11" i="9"/>
  <c r="C15" i="9"/>
  <c r="D16" i="9"/>
  <c r="D17" i="9"/>
  <c r="D11" i="9"/>
  <c r="C16" i="9"/>
  <c r="E18" i="9"/>
  <c r="F18" i="9"/>
  <c r="H18" i="9"/>
  <c r="D15" i="9"/>
  <c r="D14" i="9"/>
  <c r="D13" i="9"/>
  <c r="D12" i="9"/>
  <c r="C14" i="9"/>
  <c r="C13" i="9"/>
  <c r="C12" i="9"/>
  <c r="C10" i="9"/>
  <c r="H21" i="8"/>
  <c r="D17" i="8"/>
  <c r="D12" i="8"/>
  <c r="D10" i="9"/>
  <c r="F21" i="8"/>
  <c r="E16" i="8"/>
  <c r="E11" i="8"/>
  <c r="E21" i="8" s="1"/>
  <c r="D14" i="8"/>
  <c r="D21" i="8" s="1"/>
  <c r="AQ18" i="9"/>
  <c r="AR18" i="9"/>
  <c r="C18" i="9" l="1"/>
  <c r="D18" i="9"/>
</calcChain>
</file>

<file path=xl/sharedStrings.xml><?xml version="1.0" encoding="utf-8"?>
<sst xmlns="http://schemas.openxmlformats.org/spreadsheetml/2006/main" count="556" uniqueCount="140">
  <si>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</si>
  <si>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</si>
  <si>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</si>
  <si>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</si>
  <si>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</si>
  <si>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</si>
  <si>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</si>
  <si>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</si>
  <si>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</si>
  <si>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</si>
  <si>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</si>
  <si>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</si>
  <si>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</si>
  <si>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</si>
  <si>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</si>
  <si>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</si>
  <si>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</si>
  <si>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</si>
  <si>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</si>
  <si>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</si>
  <si>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</si>
  <si>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</si>
  <si>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</si>
  <si>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</si>
  <si>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</si>
  <si>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</si>
  <si>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</si>
  <si>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</si>
  <si>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</si>
  <si>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</si>
  <si>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</si>
  <si>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</si>
  <si>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</si>
  <si>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</si>
  <si>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</si>
  <si>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</si>
  <si>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</si>
  <si>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</si>
  <si>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</si>
  <si>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</si>
  <si>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</si>
  <si>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</si>
  <si>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</si>
  <si>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</si>
  <si>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</si>
  <si>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</si>
  <si>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</si>
  <si>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</si>
  <si>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</si>
  <si>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</si>
  <si>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</si>
  <si>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</si>
  <si>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</si>
  <si>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</si>
  <si>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</si>
  <si>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</si>
  <si>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</si>
  <si>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</si>
  <si>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</si>
  <si>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</si>
  <si>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</si>
  <si>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</si>
  <si>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</si>
  <si>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</si>
  <si>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</si>
  <si>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</si>
  <si>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</si>
  <si>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</si>
  <si>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</si>
  <si>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</si>
  <si>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</si>
  <si>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</si>
  <si>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</si>
  <si>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</si>
  <si>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</si>
  <si>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</si>
  <si>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</si>
  <si>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</si>
  <si>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</si>
  <si>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</si>
  <si>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</si>
  <si>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</si>
  <si>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</si>
  <si>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</si>
  <si>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</si>
  <si>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</si>
  <si>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</si>
  <si>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</si>
  <si>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</si>
  <si>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</si>
  <si>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</si>
  <si>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</si>
  <si>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</si>
  <si>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</si>
  <si>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</si>
  <si>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</si>
  <si>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</si>
  <si>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</si>
  <si>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</si>
  <si>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</si>
  <si>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</si>
  <si>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</si>
  <si>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</si>
  <si>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</si>
  <si>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</si>
  <si>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</si>
  <si>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</si>
  <si>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</si>
  <si>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</si>
  <si>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</si>
  <si>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</si>
  <si>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</si>
  <si>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</si>
  <si>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</si>
  <si>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</si>
  <si>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</si>
  <si>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</si>
  <si>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</si>
  <si>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</si>
  <si>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</si>
  <si>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</si>
  <si>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</si>
  <si>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</si>
  <si>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</si>
  <si>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</si>
  <si>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</si>
  <si>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</si>
  <si>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</si>
  <si>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</si>
  <si>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</si>
  <si>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</si>
  <si>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</si>
  <si>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</si>
  <si>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</si>
  <si>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</si>
  <si>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</si>
  <si>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</si>
  <si>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²Ùë³ÃÇí</t>
  </si>
  <si>
    <t>ՀՀ Արագածոտնի մարզի համայնքների  բյուջեների ծախսերի վերաբերյալ
(ըստ ծախսերի գործառնական դասակարգման)  30.06.2024թվականի դրությամբ</t>
  </si>
  <si>
    <t>ՀՀ Արագածոտնի մարզի համայնքների  բյուջեների ծախսերի վերաբերյալ
(ըստ ծախսերի տնտեսագիտական դասակարգման)  30.06.2024թվականի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</si>
</sst>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30" fillId="0" borderId="0" xfId="0" applyFont="1" applyProtection="1"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1" fillId="0" borderId="1" xfId="0" applyFont="1" applyBorder="1" applyProtection="1"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8" t="s">
        <v>4</v>
      </c>
      <c r="C4" s="116" t="s">
        <v>0</v>
      </c>
      <c r="D4" s="119" t="s">
        <v>20</v>
      </c>
      <c r="E4" s="120"/>
      <c r="F4" s="120"/>
      <c r="G4" s="120"/>
      <c r="H4" s="120"/>
      <c r="I4" s="121"/>
      <c r="J4" s="128" t="s">
        <v>34</v>
      </c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30"/>
    </row>
    <row r="5" spans="2:117" ht="16.5" customHeight="1">
      <c r="B5" s="118"/>
      <c r="C5" s="116"/>
      <c r="D5" s="122"/>
      <c r="E5" s="123"/>
      <c r="F5" s="123"/>
      <c r="G5" s="123"/>
      <c r="H5" s="123"/>
      <c r="I5" s="124"/>
      <c r="J5" s="100" t="s">
        <v>35</v>
      </c>
      <c r="K5" s="101"/>
      <c r="L5" s="101"/>
      <c r="M5" s="102"/>
      <c r="N5" s="109" t="s">
        <v>24</v>
      </c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1"/>
      <c r="AD5" s="100" t="s">
        <v>37</v>
      </c>
      <c r="AE5" s="101"/>
      <c r="AF5" s="101"/>
      <c r="AG5" s="102"/>
      <c r="AH5" s="100" t="s">
        <v>38</v>
      </c>
      <c r="AI5" s="101"/>
      <c r="AJ5" s="101"/>
      <c r="AK5" s="102"/>
      <c r="AL5" s="100" t="s">
        <v>39</v>
      </c>
      <c r="AM5" s="101"/>
      <c r="AN5" s="101"/>
      <c r="AO5" s="102"/>
      <c r="AP5" s="135" t="s">
        <v>33</v>
      </c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7"/>
      <c r="BR5" s="100" t="s">
        <v>42</v>
      </c>
      <c r="BS5" s="101"/>
      <c r="BT5" s="101"/>
      <c r="BU5" s="102"/>
      <c r="BV5" s="100" t="s">
        <v>43</v>
      </c>
      <c r="BW5" s="101"/>
      <c r="BX5" s="101"/>
      <c r="BY5" s="102"/>
      <c r="BZ5" s="108" t="s">
        <v>30</v>
      </c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12" t="s">
        <v>47</v>
      </c>
      <c r="CQ5" s="112"/>
      <c r="CR5" s="112"/>
      <c r="CS5" s="112"/>
      <c r="CT5" s="85" t="s">
        <v>9</v>
      </c>
      <c r="CU5" s="86"/>
      <c r="CV5" s="86"/>
      <c r="CW5" s="87"/>
      <c r="CX5" s="91" t="s">
        <v>18</v>
      </c>
      <c r="CY5" s="92"/>
      <c r="CZ5" s="92"/>
      <c r="DA5" s="93"/>
      <c r="DB5" s="91" t="s">
        <v>7</v>
      </c>
      <c r="DC5" s="92"/>
      <c r="DD5" s="92"/>
      <c r="DE5" s="93"/>
      <c r="DF5" s="91" t="s">
        <v>8</v>
      </c>
      <c r="DG5" s="92"/>
      <c r="DH5" s="92"/>
      <c r="DI5" s="92"/>
      <c r="DJ5" s="92"/>
      <c r="DK5" s="93"/>
      <c r="DL5" s="107" t="s">
        <v>32</v>
      </c>
      <c r="DM5" s="107"/>
    </row>
    <row r="6" spans="2:117" ht="105.75" customHeight="1">
      <c r="B6" s="118"/>
      <c r="C6" s="116"/>
      <c r="D6" s="125"/>
      <c r="E6" s="126"/>
      <c r="F6" s="126"/>
      <c r="G6" s="126"/>
      <c r="H6" s="126"/>
      <c r="I6" s="127"/>
      <c r="J6" s="103"/>
      <c r="K6" s="104"/>
      <c r="L6" s="104"/>
      <c r="M6" s="105"/>
      <c r="N6" s="88" t="s">
        <v>23</v>
      </c>
      <c r="O6" s="89"/>
      <c r="P6" s="89"/>
      <c r="Q6" s="90"/>
      <c r="R6" s="112" t="s">
        <v>22</v>
      </c>
      <c r="S6" s="112"/>
      <c r="T6" s="112"/>
      <c r="U6" s="112"/>
      <c r="V6" s="112" t="s">
        <v>36</v>
      </c>
      <c r="W6" s="112"/>
      <c r="X6" s="112"/>
      <c r="Y6" s="112"/>
      <c r="Z6" s="112" t="s">
        <v>21</v>
      </c>
      <c r="AA6" s="112"/>
      <c r="AB6" s="112"/>
      <c r="AC6" s="112"/>
      <c r="AD6" s="103"/>
      <c r="AE6" s="104"/>
      <c r="AF6" s="104"/>
      <c r="AG6" s="105"/>
      <c r="AH6" s="103"/>
      <c r="AI6" s="104"/>
      <c r="AJ6" s="104"/>
      <c r="AK6" s="105"/>
      <c r="AL6" s="103"/>
      <c r="AM6" s="104"/>
      <c r="AN6" s="104"/>
      <c r="AO6" s="105"/>
      <c r="AP6" s="141" t="s">
        <v>25</v>
      </c>
      <c r="AQ6" s="142"/>
      <c r="AR6" s="142"/>
      <c r="AS6" s="143"/>
      <c r="AT6" s="141" t="s">
        <v>26</v>
      </c>
      <c r="AU6" s="142"/>
      <c r="AV6" s="142"/>
      <c r="AW6" s="143"/>
      <c r="AX6" s="131" t="s">
        <v>27</v>
      </c>
      <c r="AY6" s="132"/>
      <c r="AZ6" s="132"/>
      <c r="BA6" s="133"/>
      <c r="BB6" s="131" t="s">
        <v>28</v>
      </c>
      <c r="BC6" s="132"/>
      <c r="BD6" s="132"/>
      <c r="BE6" s="133"/>
      <c r="BF6" s="106" t="s">
        <v>29</v>
      </c>
      <c r="BG6" s="106"/>
      <c r="BH6" s="106"/>
      <c r="BI6" s="106"/>
      <c r="BJ6" s="106" t="s">
        <v>40</v>
      </c>
      <c r="BK6" s="106"/>
      <c r="BL6" s="106"/>
      <c r="BM6" s="106"/>
      <c r="BN6" s="106" t="s">
        <v>41</v>
      </c>
      <c r="BO6" s="106"/>
      <c r="BP6" s="106"/>
      <c r="BQ6" s="106"/>
      <c r="BR6" s="103"/>
      <c r="BS6" s="104"/>
      <c r="BT6" s="104"/>
      <c r="BU6" s="105"/>
      <c r="BV6" s="103"/>
      <c r="BW6" s="104"/>
      <c r="BX6" s="104"/>
      <c r="BY6" s="105"/>
      <c r="BZ6" s="138" t="s">
        <v>44</v>
      </c>
      <c r="CA6" s="139"/>
      <c r="CB6" s="139"/>
      <c r="CC6" s="140"/>
      <c r="CD6" s="134" t="s">
        <v>45</v>
      </c>
      <c r="CE6" s="89"/>
      <c r="CF6" s="89"/>
      <c r="CG6" s="90"/>
      <c r="CH6" s="88" t="s">
        <v>46</v>
      </c>
      <c r="CI6" s="89"/>
      <c r="CJ6" s="89"/>
      <c r="CK6" s="90"/>
      <c r="CL6" s="88" t="s">
        <v>48</v>
      </c>
      <c r="CM6" s="89"/>
      <c r="CN6" s="89"/>
      <c r="CO6" s="90"/>
      <c r="CP6" s="112"/>
      <c r="CQ6" s="112"/>
      <c r="CR6" s="112"/>
      <c r="CS6" s="112"/>
      <c r="CT6" s="88"/>
      <c r="CU6" s="89"/>
      <c r="CV6" s="89"/>
      <c r="CW6" s="90"/>
      <c r="CX6" s="94"/>
      <c r="CY6" s="95"/>
      <c r="CZ6" s="95"/>
      <c r="DA6" s="96"/>
      <c r="DB6" s="94"/>
      <c r="DC6" s="95"/>
      <c r="DD6" s="95"/>
      <c r="DE6" s="96"/>
      <c r="DF6" s="94"/>
      <c r="DG6" s="95"/>
      <c r="DH6" s="95"/>
      <c r="DI6" s="95"/>
      <c r="DJ6" s="95"/>
      <c r="DK6" s="96"/>
      <c r="DL6" s="107"/>
      <c r="DM6" s="107"/>
    </row>
    <row r="7" spans="2:117" ht="25.5" customHeight="1">
      <c r="B7" s="118"/>
      <c r="C7" s="116"/>
      <c r="D7" s="99" t="s">
        <v>15</v>
      </c>
      <c r="E7" s="99"/>
      <c r="F7" s="99" t="s">
        <v>14</v>
      </c>
      <c r="G7" s="99"/>
      <c r="H7" s="99" t="s">
        <v>5</v>
      </c>
      <c r="I7" s="99"/>
      <c r="J7" s="99" t="s">
        <v>12</v>
      </c>
      <c r="K7" s="99"/>
      <c r="L7" s="99" t="s">
        <v>13</v>
      </c>
      <c r="M7" s="99"/>
      <c r="N7" s="99" t="s">
        <v>12</v>
      </c>
      <c r="O7" s="99"/>
      <c r="P7" s="99" t="s">
        <v>13</v>
      </c>
      <c r="Q7" s="99"/>
      <c r="R7" s="99" t="s">
        <v>12</v>
      </c>
      <c r="S7" s="99"/>
      <c r="T7" s="99" t="s">
        <v>13</v>
      </c>
      <c r="U7" s="99"/>
      <c r="V7" s="99" t="s">
        <v>12</v>
      </c>
      <c r="W7" s="99"/>
      <c r="X7" s="99" t="s">
        <v>13</v>
      </c>
      <c r="Y7" s="99"/>
      <c r="Z7" s="99" t="s">
        <v>12</v>
      </c>
      <c r="AA7" s="99"/>
      <c r="AB7" s="99" t="s">
        <v>13</v>
      </c>
      <c r="AC7" s="99"/>
      <c r="AD7" s="99" t="s">
        <v>12</v>
      </c>
      <c r="AE7" s="99"/>
      <c r="AF7" s="99" t="s">
        <v>13</v>
      </c>
      <c r="AG7" s="99"/>
      <c r="AH7" s="99" t="s">
        <v>12</v>
      </c>
      <c r="AI7" s="99"/>
      <c r="AJ7" s="99" t="s">
        <v>13</v>
      </c>
      <c r="AK7" s="99"/>
      <c r="AL7" s="99" t="s">
        <v>12</v>
      </c>
      <c r="AM7" s="99"/>
      <c r="AN7" s="99" t="s">
        <v>13</v>
      </c>
      <c r="AO7" s="99"/>
      <c r="AP7" s="99" t="s">
        <v>12</v>
      </c>
      <c r="AQ7" s="99"/>
      <c r="AR7" s="99" t="s">
        <v>13</v>
      </c>
      <c r="AS7" s="99"/>
      <c r="AT7" s="99" t="s">
        <v>12</v>
      </c>
      <c r="AU7" s="99"/>
      <c r="AV7" s="99" t="s">
        <v>13</v>
      </c>
      <c r="AW7" s="99"/>
      <c r="AX7" s="99" t="s">
        <v>12</v>
      </c>
      <c r="AY7" s="99"/>
      <c r="AZ7" s="99" t="s">
        <v>13</v>
      </c>
      <c r="BA7" s="99"/>
      <c r="BB7" s="99" t="s">
        <v>12</v>
      </c>
      <c r="BC7" s="99"/>
      <c r="BD7" s="99" t="s">
        <v>13</v>
      </c>
      <c r="BE7" s="99"/>
      <c r="BF7" s="99" t="s">
        <v>12</v>
      </c>
      <c r="BG7" s="99"/>
      <c r="BH7" s="99" t="s">
        <v>13</v>
      </c>
      <c r="BI7" s="99"/>
      <c r="BJ7" s="99" t="s">
        <v>12</v>
      </c>
      <c r="BK7" s="99"/>
      <c r="BL7" s="99" t="s">
        <v>13</v>
      </c>
      <c r="BM7" s="99"/>
      <c r="BN7" s="99" t="s">
        <v>12</v>
      </c>
      <c r="BO7" s="99"/>
      <c r="BP7" s="99" t="s">
        <v>13</v>
      </c>
      <c r="BQ7" s="99"/>
      <c r="BR7" s="99" t="s">
        <v>12</v>
      </c>
      <c r="BS7" s="99"/>
      <c r="BT7" s="99" t="s">
        <v>13</v>
      </c>
      <c r="BU7" s="99"/>
      <c r="BV7" s="99" t="s">
        <v>12</v>
      </c>
      <c r="BW7" s="99"/>
      <c r="BX7" s="99" t="s">
        <v>13</v>
      </c>
      <c r="BY7" s="99"/>
      <c r="BZ7" s="99" t="s">
        <v>12</v>
      </c>
      <c r="CA7" s="99"/>
      <c r="CB7" s="99" t="s">
        <v>13</v>
      </c>
      <c r="CC7" s="99"/>
      <c r="CD7" s="99" t="s">
        <v>12</v>
      </c>
      <c r="CE7" s="99"/>
      <c r="CF7" s="99" t="s">
        <v>13</v>
      </c>
      <c r="CG7" s="99"/>
      <c r="CH7" s="99" t="s">
        <v>12</v>
      </c>
      <c r="CI7" s="99"/>
      <c r="CJ7" s="99" t="s">
        <v>13</v>
      </c>
      <c r="CK7" s="99"/>
      <c r="CL7" s="99" t="s">
        <v>12</v>
      </c>
      <c r="CM7" s="99"/>
      <c r="CN7" s="99" t="s">
        <v>13</v>
      </c>
      <c r="CO7" s="99"/>
      <c r="CP7" s="99" t="s">
        <v>12</v>
      </c>
      <c r="CQ7" s="99"/>
      <c r="CR7" s="99" t="s">
        <v>13</v>
      </c>
      <c r="CS7" s="99"/>
      <c r="CT7" s="99" t="s">
        <v>12</v>
      </c>
      <c r="CU7" s="99"/>
      <c r="CV7" s="99" t="s">
        <v>13</v>
      </c>
      <c r="CW7" s="99"/>
      <c r="CX7" s="99" t="s">
        <v>12</v>
      </c>
      <c r="CY7" s="99"/>
      <c r="CZ7" s="99" t="s">
        <v>13</v>
      </c>
      <c r="DA7" s="99"/>
      <c r="DB7" s="99" t="s">
        <v>12</v>
      </c>
      <c r="DC7" s="99"/>
      <c r="DD7" s="99" t="s">
        <v>13</v>
      </c>
      <c r="DE7" s="99"/>
      <c r="DF7" s="97" t="s">
        <v>31</v>
      </c>
      <c r="DG7" s="98"/>
      <c r="DH7" s="99" t="s">
        <v>12</v>
      </c>
      <c r="DI7" s="99"/>
      <c r="DJ7" s="99" t="s">
        <v>13</v>
      </c>
      <c r="DK7" s="99"/>
      <c r="DL7" s="99" t="s">
        <v>13</v>
      </c>
      <c r="DM7" s="99"/>
    </row>
    <row r="8" spans="2:117" ht="48" customHeight="1">
      <c r="B8" s="118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7" t="s">
        <v>1</v>
      </c>
      <c r="C21" s="117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"/>
  <sheetViews>
    <sheetView tabSelected="1" workbookViewId="0">
      <selection activeCell="F19" sqref="F19"/>
    </sheetView>
  </sheetViews>
  <sheetFormatPr defaultRowHeight="17.25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8" t="s">
        <v>139</v>
      </c>
      <c r="B2" s="168"/>
      <c r="C2" s="168"/>
      <c r="D2" s="168"/>
      <c r="E2" s="168"/>
      <c r="F2" s="168"/>
      <c r="G2" s="168"/>
      <c r="H2" s="168"/>
      <c r="I2" s="41"/>
      <c r="J2" s="41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9" t="s">
        <v>60</v>
      </c>
      <c r="B3" s="170" t="s">
        <v>59</v>
      </c>
      <c r="C3" s="171" t="s">
        <v>67</v>
      </c>
      <c r="D3" s="172"/>
      <c r="E3" s="172"/>
      <c r="F3" s="172"/>
      <c r="G3" s="172"/>
      <c r="H3" s="173"/>
      <c r="I3" s="177" t="s">
        <v>66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9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6" s="46" customFormat="1" ht="25.5" customHeight="1">
      <c r="A4" s="169"/>
      <c r="B4" s="170"/>
      <c r="C4" s="174"/>
      <c r="D4" s="175"/>
      <c r="E4" s="175"/>
      <c r="F4" s="175"/>
      <c r="G4" s="175"/>
      <c r="H4" s="176"/>
      <c r="I4" s="145" t="s">
        <v>70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48" t="s">
        <v>71</v>
      </c>
      <c r="BD4" s="149"/>
      <c r="BE4" s="149"/>
      <c r="BF4" s="149"/>
      <c r="BG4" s="149"/>
      <c r="BH4" s="149"/>
      <c r="BI4" s="150" t="s">
        <v>72</v>
      </c>
      <c r="BJ4" s="150"/>
      <c r="BK4" s="150"/>
      <c r="BL4" s="150"/>
      <c r="BM4" s="150"/>
      <c r="BN4" s="150"/>
    </row>
    <row r="5" spans="1:66" s="46" customFormat="1" ht="0.75" hidden="1" customHeight="1">
      <c r="A5" s="169"/>
      <c r="B5" s="170"/>
      <c r="C5" s="174"/>
      <c r="D5" s="175"/>
      <c r="E5" s="175"/>
      <c r="F5" s="175"/>
      <c r="G5" s="175"/>
      <c r="H5" s="176"/>
      <c r="I5" s="151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3"/>
      <c r="BC5" s="151"/>
      <c r="BD5" s="152"/>
      <c r="BE5" s="152"/>
      <c r="BF5" s="152"/>
      <c r="BG5" s="150" t="s">
        <v>83</v>
      </c>
      <c r="BH5" s="150"/>
      <c r="BI5" s="150" t="s">
        <v>87</v>
      </c>
      <c r="BJ5" s="150"/>
      <c r="BK5" s="150" t="s">
        <v>84</v>
      </c>
      <c r="BL5" s="150"/>
      <c r="BM5" s="150"/>
      <c r="BN5" s="150"/>
    </row>
    <row r="6" spans="1:66" s="46" customFormat="1" ht="43.5" customHeight="1">
      <c r="A6" s="169"/>
      <c r="B6" s="170"/>
      <c r="C6" s="174"/>
      <c r="D6" s="175"/>
      <c r="E6" s="175"/>
      <c r="F6" s="175"/>
      <c r="G6" s="175"/>
      <c r="H6" s="176"/>
      <c r="I6" s="150" t="s">
        <v>58</v>
      </c>
      <c r="J6" s="150"/>
      <c r="K6" s="150"/>
      <c r="L6" s="150"/>
      <c r="M6" s="164" t="s">
        <v>73</v>
      </c>
      <c r="N6" s="165"/>
      <c r="O6" s="185" t="s">
        <v>49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7"/>
      <c r="AE6" s="188" t="s">
        <v>68</v>
      </c>
      <c r="AF6" s="189"/>
      <c r="AG6" s="188" t="s">
        <v>89</v>
      </c>
      <c r="AH6" s="189"/>
      <c r="AI6" s="180" t="s">
        <v>55</v>
      </c>
      <c r="AJ6" s="182"/>
      <c r="AK6" s="192" t="s">
        <v>77</v>
      </c>
      <c r="AL6" s="170"/>
      <c r="AM6" s="180" t="s">
        <v>55</v>
      </c>
      <c r="AN6" s="182"/>
      <c r="AO6" s="197" t="s">
        <v>78</v>
      </c>
      <c r="AP6" s="197"/>
      <c r="AQ6" s="155" t="s">
        <v>80</v>
      </c>
      <c r="AR6" s="156"/>
      <c r="AS6" s="156"/>
      <c r="AT6" s="156"/>
      <c r="AU6" s="156"/>
      <c r="AV6" s="157"/>
      <c r="AW6" s="180" t="s">
        <v>79</v>
      </c>
      <c r="AX6" s="181"/>
      <c r="AY6" s="181"/>
      <c r="AZ6" s="181"/>
      <c r="BA6" s="181"/>
      <c r="BB6" s="182"/>
      <c r="BC6" s="158" t="s">
        <v>81</v>
      </c>
      <c r="BD6" s="159"/>
      <c r="BE6" s="158" t="s">
        <v>82</v>
      </c>
      <c r="BF6" s="159"/>
      <c r="BG6" s="150"/>
      <c r="BH6" s="150"/>
      <c r="BI6" s="150"/>
      <c r="BJ6" s="150"/>
      <c r="BK6" s="150"/>
      <c r="BL6" s="150"/>
      <c r="BM6" s="150"/>
      <c r="BN6" s="150"/>
    </row>
    <row r="7" spans="1:66" s="46" customFormat="1" ht="112.5" customHeight="1">
      <c r="A7" s="169"/>
      <c r="B7" s="170"/>
      <c r="C7" s="154" t="s">
        <v>65</v>
      </c>
      <c r="D7" s="154"/>
      <c r="E7" s="193" t="s">
        <v>63</v>
      </c>
      <c r="F7" s="193"/>
      <c r="G7" s="194" t="s">
        <v>64</v>
      </c>
      <c r="H7" s="194"/>
      <c r="I7" s="170" t="s">
        <v>69</v>
      </c>
      <c r="J7" s="170"/>
      <c r="K7" s="170" t="s">
        <v>74</v>
      </c>
      <c r="L7" s="170"/>
      <c r="M7" s="166"/>
      <c r="N7" s="167"/>
      <c r="O7" s="180" t="s">
        <v>50</v>
      </c>
      <c r="P7" s="182"/>
      <c r="Q7" s="183" t="s">
        <v>88</v>
      </c>
      <c r="R7" s="184"/>
      <c r="S7" s="180" t="s">
        <v>51</v>
      </c>
      <c r="T7" s="182"/>
      <c r="U7" s="180" t="s">
        <v>52</v>
      </c>
      <c r="V7" s="182"/>
      <c r="W7" s="180" t="s">
        <v>53</v>
      </c>
      <c r="X7" s="182"/>
      <c r="Y7" s="195" t="s">
        <v>54</v>
      </c>
      <c r="Z7" s="196"/>
      <c r="AA7" s="180" t="s">
        <v>56</v>
      </c>
      <c r="AB7" s="182"/>
      <c r="AC7" s="180" t="s">
        <v>57</v>
      </c>
      <c r="AD7" s="182"/>
      <c r="AE7" s="190"/>
      <c r="AF7" s="191"/>
      <c r="AG7" s="190"/>
      <c r="AH7" s="191"/>
      <c r="AI7" s="183" t="s">
        <v>75</v>
      </c>
      <c r="AJ7" s="184"/>
      <c r="AK7" s="170"/>
      <c r="AL7" s="170"/>
      <c r="AM7" s="183" t="s">
        <v>76</v>
      </c>
      <c r="AN7" s="184"/>
      <c r="AO7" s="197"/>
      <c r="AP7" s="197"/>
      <c r="AQ7" s="154" t="s">
        <v>65</v>
      </c>
      <c r="AR7" s="154"/>
      <c r="AS7" s="154" t="s">
        <v>63</v>
      </c>
      <c r="AT7" s="154"/>
      <c r="AU7" s="154" t="s">
        <v>64</v>
      </c>
      <c r="AV7" s="154"/>
      <c r="AW7" s="154" t="s">
        <v>90</v>
      </c>
      <c r="AX7" s="154"/>
      <c r="AY7" s="162" t="s">
        <v>91</v>
      </c>
      <c r="AZ7" s="163"/>
      <c r="BA7" s="198" t="s">
        <v>92</v>
      </c>
      <c r="BB7" s="199"/>
      <c r="BC7" s="160"/>
      <c r="BD7" s="161"/>
      <c r="BE7" s="160"/>
      <c r="BF7" s="161"/>
      <c r="BG7" s="150"/>
      <c r="BH7" s="150"/>
      <c r="BI7" s="150"/>
      <c r="BJ7" s="150"/>
      <c r="BK7" s="150" t="s">
        <v>85</v>
      </c>
      <c r="BL7" s="150"/>
      <c r="BM7" s="150" t="s">
        <v>86</v>
      </c>
      <c r="BN7" s="150"/>
    </row>
    <row r="8" spans="1:66" s="46" customFormat="1" ht="30" customHeight="1">
      <c r="A8" s="169"/>
      <c r="B8" s="170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3">
        <v>1</v>
      </c>
      <c r="B10" s="54" t="s">
        <v>93</v>
      </c>
      <c r="C10" s="51">
        <f>E10+G10-BA10</f>
        <v>6632336.5149999987</v>
      </c>
      <c r="D10" s="51">
        <f>F10+H10-BB10</f>
        <v>1869070.3129999998</v>
      </c>
      <c r="E10" s="51">
        <f>I10+K10+M10+AE10+AG10+AK10+AO10+AS10</f>
        <v>4311616.1154999994</v>
      </c>
      <c r="F10" s="51">
        <f>J10+L10+N10+AF10+AH10+AL10+AP10+AT10</f>
        <v>1381156.6879999998</v>
      </c>
      <c r="G10" s="51">
        <f>AY10+BC10+BE10+BG10+BI10+BK10+BM10</f>
        <v>2320720.3994999998</v>
      </c>
      <c r="H10" s="51">
        <f>AZ10+BD10+BF10+BH10+BJ10+BL10+BN10</f>
        <v>487913.625</v>
      </c>
      <c r="I10" s="51">
        <v>803798</v>
      </c>
      <c r="J10" s="51">
        <v>267320.36900000001</v>
      </c>
      <c r="K10" s="51">
        <v>0</v>
      </c>
      <c r="L10" s="51">
        <v>0</v>
      </c>
      <c r="M10" s="51">
        <v>310700</v>
      </c>
      <c r="N10" s="51">
        <v>90851.599000000002</v>
      </c>
      <c r="O10" s="51">
        <v>120200</v>
      </c>
      <c r="P10" s="51">
        <v>58563.237999999998</v>
      </c>
      <c r="Q10" s="51">
        <v>25000</v>
      </c>
      <c r="R10" s="51">
        <v>4171.1930000000002</v>
      </c>
      <c r="S10" s="51">
        <v>6000</v>
      </c>
      <c r="T10" s="51">
        <v>1487.519</v>
      </c>
      <c r="U10" s="51">
        <v>5500</v>
      </c>
      <c r="V10" s="51">
        <v>0</v>
      </c>
      <c r="W10" s="51">
        <v>39000</v>
      </c>
      <c r="X10" s="51">
        <v>4940.95</v>
      </c>
      <c r="Y10" s="51">
        <v>23000</v>
      </c>
      <c r="Z10" s="51">
        <v>715</v>
      </c>
      <c r="AA10" s="51">
        <v>10000</v>
      </c>
      <c r="AB10" s="51">
        <v>1308</v>
      </c>
      <c r="AC10" s="51">
        <v>71550</v>
      </c>
      <c r="AD10" s="51">
        <v>14762.992</v>
      </c>
      <c r="AE10" s="51">
        <v>0</v>
      </c>
      <c r="AF10" s="51">
        <v>0</v>
      </c>
      <c r="AG10" s="51">
        <v>1256764.8</v>
      </c>
      <c r="AH10" s="51">
        <v>565570.69499999995</v>
      </c>
      <c r="AI10" s="51">
        <v>1251764.8</v>
      </c>
      <c r="AJ10" s="51">
        <v>562105.69499999995</v>
      </c>
      <c r="AK10" s="51">
        <v>1175353.3155</v>
      </c>
      <c r="AL10" s="51">
        <v>436657.88500000001</v>
      </c>
      <c r="AM10" s="51">
        <v>1150000</v>
      </c>
      <c r="AN10" s="51">
        <v>436657.88500000001</v>
      </c>
      <c r="AO10" s="51">
        <v>53000</v>
      </c>
      <c r="AP10" s="51">
        <v>12737.7</v>
      </c>
      <c r="AQ10" s="51">
        <f>AS10+AU10-BA10</f>
        <v>712000</v>
      </c>
      <c r="AR10" s="51">
        <f>AT10+AV10-BB10</f>
        <v>8018.44</v>
      </c>
      <c r="AS10" s="51">
        <v>712000</v>
      </c>
      <c r="AT10" s="51">
        <v>8018.44</v>
      </c>
      <c r="AU10" s="51">
        <v>0</v>
      </c>
      <c r="AV10" s="51">
        <v>0</v>
      </c>
      <c r="AW10" s="51">
        <v>700000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5789000</v>
      </c>
      <c r="BD10" s="51">
        <v>707796.31700000004</v>
      </c>
      <c r="BE10" s="51">
        <v>509000</v>
      </c>
      <c r="BF10" s="51">
        <v>84579.553</v>
      </c>
      <c r="BG10" s="51">
        <v>0</v>
      </c>
      <c r="BH10" s="51">
        <v>0</v>
      </c>
      <c r="BI10" s="51">
        <v>-400000</v>
      </c>
      <c r="BJ10" s="51">
        <v>0</v>
      </c>
      <c r="BK10" s="51">
        <v>-3577279.6005000002</v>
      </c>
      <c r="BL10" s="51">
        <v>-304462.245</v>
      </c>
      <c r="BM10" s="51">
        <v>0</v>
      </c>
      <c r="BN10" s="51">
        <v>0</v>
      </c>
    </row>
    <row r="11" spans="1:66" ht="16.5" customHeight="1">
      <c r="A11" s="53">
        <v>2</v>
      </c>
      <c r="B11" s="54" t="s">
        <v>94</v>
      </c>
      <c r="C11" s="51">
        <f t="shared" ref="C11:C17" si="0">E11+G11-BA11</f>
        <v>103455.09820000001</v>
      </c>
      <c r="D11" s="51">
        <f t="shared" ref="D11:D17" si="1">F11+H11-BB11</f>
        <v>28386.406300000002</v>
      </c>
      <c r="E11" s="51">
        <f t="shared" ref="E11:E17" si="2">I11+K11+M11+AE11+AG11+AK11+AO11+AS11</f>
        <v>59081.599999999999</v>
      </c>
      <c r="F11" s="51">
        <f t="shared" ref="F11:F17" si="3">J11+L11+N11+AF11+AH11+AL11+AP11+AT11</f>
        <v>10214.4053</v>
      </c>
      <c r="G11" s="51">
        <f t="shared" ref="G11:G17" si="4">AY11+BC11+BE11+BG11+BI11+BK11+BM11</f>
        <v>64373.498200000002</v>
      </c>
      <c r="H11" s="51">
        <f t="shared" ref="H11:H17" si="5">AZ11+BD11+BF11+BH11+BJ11+BL11+BN11</f>
        <v>18172.001</v>
      </c>
      <c r="I11" s="51">
        <v>24000</v>
      </c>
      <c r="J11" s="51">
        <v>8111.8010000000004</v>
      </c>
      <c r="K11" s="51">
        <v>0</v>
      </c>
      <c r="L11" s="51">
        <v>0</v>
      </c>
      <c r="M11" s="51">
        <v>11881.6</v>
      </c>
      <c r="N11" s="51">
        <v>2099.6043</v>
      </c>
      <c r="O11" s="51">
        <v>600</v>
      </c>
      <c r="P11" s="51">
        <v>428.97399999999999</v>
      </c>
      <c r="Q11" s="51">
        <v>100</v>
      </c>
      <c r="R11" s="51">
        <v>0.35020000000000001</v>
      </c>
      <c r="S11" s="51">
        <v>300</v>
      </c>
      <c r="T11" s="51">
        <v>138.4</v>
      </c>
      <c r="U11" s="51">
        <v>300</v>
      </c>
      <c r="V11" s="51">
        <v>0</v>
      </c>
      <c r="W11" s="51">
        <v>3000</v>
      </c>
      <c r="X11" s="51">
        <v>650.08000000000004</v>
      </c>
      <c r="Y11" s="51">
        <v>500</v>
      </c>
      <c r="Z11" s="51">
        <v>0</v>
      </c>
      <c r="AA11" s="51">
        <v>1000</v>
      </c>
      <c r="AB11" s="51">
        <v>70</v>
      </c>
      <c r="AC11" s="51">
        <v>2600</v>
      </c>
      <c r="AD11" s="51">
        <v>599.80010000000004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2700</v>
      </c>
      <c r="AP11" s="51">
        <v>0</v>
      </c>
      <c r="AQ11" s="51">
        <f>AS11+AU11-BA11</f>
        <v>500</v>
      </c>
      <c r="AR11" s="51">
        <f>AT11+AV11-BB11</f>
        <v>3</v>
      </c>
      <c r="AS11" s="51">
        <v>20500</v>
      </c>
      <c r="AT11" s="51">
        <v>3</v>
      </c>
      <c r="AU11" s="51">
        <v>0</v>
      </c>
      <c r="AV11" s="51">
        <v>0</v>
      </c>
      <c r="AW11" s="51">
        <v>20000</v>
      </c>
      <c r="AX11" s="51">
        <v>0</v>
      </c>
      <c r="AY11" s="51">
        <v>0</v>
      </c>
      <c r="AZ11" s="51">
        <v>0</v>
      </c>
      <c r="BA11" s="51">
        <v>20000</v>
      </c>
      <c r="BB11" s="51">
        <v>0</v>
      </c>
      <c r="BC11" s="51">
        <v>60515.867200000001</v>
      </c>
      <c r="BD11" s="51">
        <v>18000</v>
      </c>
      <c r="BE11" s="51">
        <v>3857.6309999999999</v>
      </c>
      <c r="BF11" s="51">
        <v>3425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-3252.9989999999998</v>
      </c>
      <c r="BM11" s="51">
        <v>0</v>
      </c>
      <c r="BN11" s="51">
        <v>0</v>
      </c>
    </row>
    <row r="12" spans="1:66" s="44" customFormat="1" ht="18" customHeight="1">
      <c r="A12" s="53">
        <v>3</v>
      </c>
      <c r="B12" s="54" t="s">
        <v>95</v>
      </c>
      <c r="C12" s="51">
        <f t="shared" si="0"/>
        <v>1701003.7704000003</v>
      </c>
      <c r="D12" s="51">
        <f t="shared" si="1"/>
        <v>1148756.2152999998</v>
      </c>
      <c r="E12" s="51">
        <f t="shared" si="2"/>
        <v>1401227.5271000001</v>
      </c>
      <c r="F12" s="51">
        <f t="shared" si="3"/>
        <v>667734.38890000002</v>
      </c>
      <c r="G12" s="51">
        <f t="shared" si="4"/>
        <v>549776.24330000021</v>
      </c>
      <c r="H12" s="51">
        <f t="shared" si="5"/>
        <v>561471.8263999999</v>
      </c>
      <c r="I12" s="51">
        <v>251582.20199999999</v>
      </c>
      <c r="J12" s="51">
        <v>131142.11600000001</v>
      </c>
      <c r="K12" s="51">
        <v>0</v>
      </c>
      <c r="L12" s="51">
        <v>0</v>
      </c>
      <c r="M12" s="51">
        <v>175642.6251</v>
      </c>
      <c r="N12" s="51">
        <v>93538.288100000005</v>
      </c>
      <c r="O12" s="51">
        <v>52500</v>
      </c>
      <c r="P12" s="51">
        <v>34809.573299999996</v>
      </c>
      <c r="Q12" s="51">
        <v>10000</v>
      </c>
      <c r="R12" s="51">
        <v>5264.9929000000002</v>
      </c>
      <c r="S12" s="51">
        <v>4000</v>
      </c>
      <c r="T12" s="51">
        <v>1537.8552</v>
      </c>
      <c r="U12" s="51">
        <v>500</v>
      </c>
      <c r="V12" s="51">
        <v>266.5</v>
      </c>
      <c r="W12" s="51">
        <v>54256.157099999997</v>
      </c>
      <c r="X12" s="51">
        <v>23642.069</v>
      </c>
      <c r="Y12" s="51">
        <v>32104.1</v>
      </c>
      <c r="Z12" s="51">
        <v>17405.219000000001</v>
      </c>
      <c r="AA12" s="51">
        <v>13308.929</v>
      </c>
      <c r="AB12" s="51">
        <v>9512.4287999999997</v>
      </c>
      <c r="AC12" s="51">
        <v>31736.972000000002</v>
      </c>
      <c r="AD12" s="51">
        <v>16709.7719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704902.7</v>
      </c>
      <c r="AL12" s="51">
        <v>356246.50880000001</v>
      </c>
      <c r="AM12" s="51">
        <v>654717.69999999995</v>
      </c>
      <c r="AN12" s="51">
        <v>340374.82400000002</v>
      </c>
      <c r="AO12" s="51">
        <v>15400</v>
      </c>
      <c r="AP12" s="51">
        <v>3055</v>
      </c>
      <c r="AQ12" s="51">
        <f t="shared" ref="AQ12:AR12" si="6">AS12+AU12-BA12</f>
        <v>3700</v>
      </c>
      <c r="AR12" s="51">
        <f t="shared" si="6"/>
        <v>3302.4759999999951</v>
      </c>
      <c r="AS12" s="51">
        <v>253700</v>
      </c>
      <c r="AT12" s="51">
        <v>83752.475999999995</v>
      </c>
      <c r="AU12" s="51">
        <v>0</v>
      </c>
      <c r="AV12" s="51">
        <v>0</v>
      </c>
      <c r="AW12" s="51">
        <v>250000</v>
      </c>
      <c r="AX12" s="51">
        <v>80450</v>
      </c>
      <c r="AY12" s="51">
        <v>0</v>
      </c>
      <c r="AZ12" s="51">
        <v>0</v>
      </c>
      <c r="BA12" s="51">
        <v>250000</v>
      </c>
      <c r="BB12" s="51">
        <v>80450</v>
      </c>
      <c r="BC12" s="51">
        <v>1489664.0353000001</v>
      </c>
      <c r="BD12" s="51">
        <v>686217.52579999994</v>
      </c>
      <c r="BE12" s="51">
        <v>60112.207999999999</v>
      </c>
      <c r="BF12" s="51">
        <v>28894.127</v>
      </c>
      <c r="BG12" s="51">
        <v>0</v>
      </c>
      <c r="BH12" s="51">
        <v>0</v>
      </c>
      <c r="BI12" s="51">
        <v>-29500</v>
      </c>
      <c r="BJ12" s="51">
        <v>-59887.5</v>
      </c>
      <c r="BK12" s="51">
        <v>-970500</v>
      </c>
      <c r="BL12" s="51">
        <v>-93752.326400000005</v>
      </c>
      <c r="BM12" s="51">
        <v>0</v>
      </c>
      <c r="BN12" s="51">
        <v>0</v>
      </c>
    </row>
    <row r="13" spans="1:66" s="44" customFormat="1" ht="19.5" customHeight="1">
      <c r="A13" s="53">
        <v>4</v>
      </c>
      <c r="B13" s="54" t="s">
        <v>96</v>
      </c>
      <c r="C13" s="51">
        <f t="shared" si="0"/>
        <v>326767.40000000002</v>
      </c>
      <c r="D13" s="51">
        <f t="shared" si="1"/>
        <v>31304.957399999999</v>
      </c>
      <c r="E13" s="51">
        <f t="shared" si="2"/>
        <v>243446.39999999999</v>
      </c>
      <c r="F13" s="51">
        <f t="shared" si="3"/>
        <v>32072.381399999998</v>
      </c>
      <c r="G13" s="51">
        <f t="shared" si="4"/>
        <v>128321</v>
      </c>
      <c r="H13" s="51">
        <f t="shared" si="5"/>
        <v>-767.42399999999998</v>
      </c>
      <c r="I13" s="51">
        <v>98966.399999999994</v>
      </c>
      <c r="J13" s="51">
        <v>25893.887999999999</v>
      </c>
      <c r="K13" s="51">
        <v>0</v>
      </c>
      <c r="L13" s="51">
        <v>0</v>
      </c>
      <c r="M13" s="51">
        <v>77520</v>
      </c>
      <c r="N13" s="51">
        <v>5597.9934000000003</v>
      </c>
      <c r="O13" s="51">
        <v>10000</v>
      </c>
      <c r="P13" s="51">
        <v>3044.6534000000001</v>
      </c>
      <c r="Q13" s="51">
        <v>1120</v>
      </c>
      <c r="R13" s="51">
        <v>0</v>
      </c>
      <c r="S13" s="51">
        <v>1000</v>
      </c>
      <c r="T13" s="51">
        <v>60</v>
      </c>
      <c r="U13" s="51">
        <v>1000</v>
      </c>
      <c r="V13" s="51">
        <v>0</v>
      </c>
      <c r="W13" s="51">
        <v>5700</v>
      </c>
      <c r="X13" s="51">
        <v>222.85</v>
      </c>
      <c r="Y13" s="51">
        <v>1000</v>
      </c>
      <c r="Z13" s="51">
        <v>0</v>
      </c>
      <c r="AA13" s="51">
        <v>29000</v>
      </c>
      <c r="AB13" s="51">
        <v>1184.74</v>
      </c>
      <c r="AC13" s="51">
        <v>16200</v>
      </c>
      <c r="AD13" s="51">
        <v>510.75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9500</v>
      </c>
      <c r="AL13" s="51">
        <v>0</v>
      </c>
      <c r="AM13" s="51">
        <v>9500</v>
      </c>
      <c r="AN13" s="51">
        <v>0</v>
      </c>
      <c r="AO13" s="51">
        <v>10500</v>
      </c>
      <c r="AP13" s="51">
        <v>380</v>
      </c>
      <c r="AQ13" s="51">
        <f t="shared" ref="AQ13:AR17" si="7">AS13+AU13-BA13</f>
        <v>1960</v>
      </c>
      <c r="AR13" s="51">
        <f t="shared" si="7"/>
        <v>200.5</v>
      </c>
      <c r="AS13" s="51">
        <v>46960</v>
      </c>
      <c r="AT13" s="51">
        <v>200.5</v>
      </c>
      <c r="AU13" s="51">
        <v>0</v>
      </c>
      <c r="AV13" s="51">
        <v>0</v>
      </c>
      <c r="AW13" s="51">
        <v>45000</v>
      </c>
      <c r="AX13" s="51">
        <v>0</v>
      </c>
      <c r="AY13" s="51">
        <v>0</v>
      </c>
      <c r="AZ13" s="51">
        <v>0</v>
      </c>
      <c r="BA13" s="51">
        <v>45000</v>
      </c>
      <c r="BB13" s="51">
        <v>0</v>
      </c>
      <c r="BC13" s="51">
        <v>115669.38</v>
      </c>
      <c r="BD13" s="51">
        <v>0</v>
      </c>
      <c r="BE13" s="51">
        <v>17000</v>
      </c>
      <c r="BF13" s="51">
        <v>3661.5</v>
      </c>
      <c r="BG13" s="51">
        <v>0</v>
      </c>
      <c r="BH13" s="51">
        <v>0</v>
      </c>
      <c r="BI13" s="51">
        <v>0</v>
      </c>
      <c r="BJ13" s="51">
        <v>0</v>
      </c>
      <c r="BK13" s="51">
        <v>-4348.38</v>
      </c>
      <c r="BL13" s="51">
        <v>-4428.924</v>
      </c>
      <c r="BM13" s="51">
        <v>0</v>
      </c>
      <c r="BN13" s="51">
        <v>0</v>
      </c>
    </row>
    <row r="14" spans="1:66" ht="16.5" customHeight="1">
      <c r="A14" s="53">
        <v>5</v>
      </c>
      <c r="B14" s="54" t="s">
        <v>97</v>
      </c>
      <c r="C14" s="51">
        <f t="shared" si="0"/>
        <v>561724.36800000002</v>
      </c>
      <c r="D14" s="51">
        <f t="shared" si="1"/>
        <v>156207.49420000002</v>
      </c>
      <c r="E14" s="51">
        <f t="shared" si="2"/>
        <v>547724.36800000002</v>
      </c>
      <c r="F14" s="51">
        <f t="shared" si="3"/>
        <v>155366.24000000002</v>
      </c>
      <c r="G14" s="51">
        <f t="shared" si="4"/>
        <v>177352.13</v>
      </c>
      <c r="H14" s="51">
        <f t="shared" si="5"/>
        <v>841.25419999999986</v>
      </c>
      <c r="I14" s="51">
        <v>161450</v>
      </c>
      <c r="J14" s="51">
        <v>73669.994000000006</v>
      </c>
      <c r="K14" s="51">
        <v>0</v>
      </c>
      <c r="L14" s="51">
        <v>0</v>
      </c>
      <c r="M14" s="51">
        <v>53900</v>
      </c>
      <c r="N14" s="51">
        <v>22910.476999999999</v>
      </c>
      <c r="O14" s="51">
        <v>16000</v>
      </c>
      <c r="P14" s="51">
        <v>10874.128000000001</v>
      </c>
      <c r="Q14" s="51">
        <v>0</v>
      </c>
      <c r="R14" s="51">
        <v>0</v>
      </c>
      <c r="S14" s="51">
        <v>1000</v>
      </c>
      <c r="T14" s="51">
        <v>473.55950000000001</v>
      </c>
      <c r="U14" s="51">
        <v>500</v>
      </c>
      <c r="V14" s="51">
        <v>59</v>
      </c>
      <c r="W14" s="51">
        <v>7500</v>
      </c>
      <c r="X14" s="51">
        <v>2541.0711999999999</v>
      </c>
      <c r="Y14" s="51">
        <v>2000</v>
      </c>
      <c r="Z14" s="51">
        <v>311</v>
      </c>
      <c r="AA14" s="51">
        <v>3000</v>
      </c>
      <c r="AB14" s="51">
        <v>1052.4000000000001</v>
      </c>
      <c r="AC14" s="51">
        <v>21400</v>
      </c>
      <c r="AD14" s="51">
        <v>7469.3182999999999</v>
      </c>
      <c r="AE14" s="51">
        <v>0</v>
      </c>
      <c r="AF14" s="51">
        <v>0</v>
      </c>
      <c r="AG14" s="51">
        <v>153372.23800000001</v>
      </c>
      <c r="AH14" s="51">
        <v>55370.129000000001</v>
      </c>
      <c r="AI14" s="51">
        <v>0</v>
      </c>
      <c r="AJ14" s="51">
        <v>0</v>
      </c>
      <c r="AK14" s="51">
        <v>755</v>
      </c>
      <c r="AL14" s="51">
        <v>755</v>
      </c>
      <c r="AM14" s="51">
        <v>755</v>
      </c>
      <c r="AN14" s="51">
        <v>755</v>
      </c>
      <c r="AO14" s="51">
        <v>10895</v>
      </c>
      <c r="AP14" s="51">
        <v>2460</v>
      </c>
      <c r="AQ14" s="51">
        <f t="shared" si="7"/>
        <v>4000</v>
      </c>
      <c r="AR14" s="51">
        <f t="shared" si="7"/>
        <v>200.64</v>
      </c>
      <c r="AS14" s="51">
        <v>167352.13</v>
      </c>
      <c r="AT14" s="51">
        <v>200.64</v>
      </c>
      <c r="AU14" s="51">
        <v>0</v>
      </c>
      <c r="AV14" s="51">
        <v>0</v>
      </c>
      <c r="AW14" s="51">
        <v>163352.13</v>
      </c>
      <c r="AX14" s="51">
        <v>0</v>
      </c>
      <c r="AY14" s="51">
        <v>0</v>
      </c>
      <c r="AZ14" s="51">
        <v>0</v>
      </c>
      <c r="BA14" s="51">
        <v>163352.13</v>
      </c>
      <c r="BB14" s="51">
        <v>0</v>
      </c>
      <c r="BC14" s="51">
        <v>169852.13</v>
      </c>
      <c r="BD14" s="51">
        <v>1503.8191999999999</v>
      </c>
      <c r="BE14" s="51">
        <v>7500</v>
      </c>
      <c r="BF14" s="51">
        <v>0</v>
      </c>
      <c r="BG14" s="51">
        <v>0</v>
      </c>
      <c r="BH14" s="51">
        <v>0</v>
      </c>
      <c r="BI14" s="51">
        <v>0</v>
      </c>
      <c r="BJ14" s="51">
        <v>-131</v>
      </c>
      <c r="BK14" s="51">
        <v>0</v>
      </c>
      <c r="BL14" s="51">
        <v>-531.56500000000005</v>
      </c>
      <c r="BM14" s="51">
        <v>0</v>
      </c>
      <c r="BN14" s="51">
        <v>0</v>
      </c>
    </row>
    <row r="15" spans="1:66" ht="16.5" customHeight="1">
      <c r="A15" s="53"/>
      <c r="B15" s="55" t="s">
        <v>100</v>
      </c>
      <c r="C15" s="51">
        <f t="shared" si="0"/>
        <v>62982.943899999998</v>
      </c>
      <c r="D15" s="51">
        <f t="shared" si="1"/>
        <v>9378.4228999999996</v>
      </c>
      <c r="E15" s="51">
        <f t="shared" si="2"/>
        <v>53407.3</v>
      </c>
      <c r="F15" s="51">
        <f t="shared" si="3"/>
        <v>6958.4228999999996</v>
      </c>
      <c r="G15" s="51">
        <f t="shared" si="4"/>
        <v>25575.643899999999</v>
      </c>
      <c r="H15" s="51">
        <f t="shared" si="5"/>
        <v>2420</v>
      </c>
      <c r="I15" s="51">
        <v>20917.3</v>
      </c>
      <c r="J15" s="51">
        <v>6342.2550000000001</v>
      </c>
      <c r="K15" s="51">
        <v>0</v>
      </c>
      <c r="L15" s="51">
        <v>0</v>
      </c>
      <c r="M15" s="51">
        <v>5960</v>
      </c>
      <c r="N15" s="51">
        <v>588.76790000000005</v>
      </c>
      <c r="O15" s="51">
        <v>300</v>
      </c>
      <c r="P15" s="51">
        <v>12.6379</v>
      </c>
      <c r="Q15" s="51">
        <v>100</v>
      </c>
      <c r="R15" s="51">
        <v>0</v>
      </c>
      <c r="S15" s="51">
        <v>200</v>
      </c>
      <c r="T15" s="51">
        <v>78</v>
      </c>
      <c r="U15" s="51">
        <v>100</v>
      </c>
      <c r="V15" s="51">
        <v>0</v>
      </c>
      <c r="W15" s="51">
        <v>1640</v>
      </c>
      <c r="X15" s="51">
        <v>339.88</v>
      </c>
      <c r="Y15" s="51">
        <v>1300</v>
      </c>
      <c r="Z15" s="51">
        <v>200</v>
      </c>
      <c r="AA15" s="51">
        <v>1800</v>
      </c>
      <c r="AB15" s="51">
        <v>104</v>
      </c>
      <c r="AC15" s="51">
        <v>1250</v>
      </c>
      <c r="AD15" s="51">
        <v>35.049999999999997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10000</v>
      </c>
      <c r="AL15" s="51">
        <v>0</v>
      </c>
      <c r="AM15" s="51">
        <v>0</v>
      </c>
      <c r="AN15" s="51">
        <v>0</v>
      </c>
      <c r="AO15" s="51">
        <v>400</v>
      </c>
      <c r="AP15" s="51">
        <v>0</v>
      </c>
      <c r="AQ15" s="51"/>
      <c r="AR15" s="51"/>
      <c r="AS15" s="51">
        <v>16130</v>
      </c>
      <c r="AT15" s="51">
        <v>27.4</v>
      </c>
      <c r="AU15" s="51">
        <v>0</v>
      </c>
      <c r="AV15" s="51">
        <v>0</v>
      </c>
      <c r="AW15" s="51">
        <v>16000</v>
      </c>
      <c r="AX15" s="51">
        <v>0</v>
      </c>
      <c r="AY15" s="51">
        <v>0</v>
      </c>
      <c r="AZ15" s="51">
        <v>0</v>
      </c>
      <c r="BA15" s="51">
        <v>16000</v>
      </c>
      <c r="BB15" s="51">
        <v>0</v>
      </c>
      <c r="BC15" s="51">
        <v>19620</v>
      </c>
      <c r="BD15" s="51">
        <v>2420</v>
      </c>
      <c r="BE15" s="51">
        <v>5955.6439</v>
      </c>
      <c r="BF15" s="51">
        <v>0</v>
      </c>
      <c r="BG15" s="51">
        <v>0</v>
      </c>
      <c r="BH15" s="51">
        <v>0</v>
      </c>
      <c r="BI15" s="51">
        <v>0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>
      <c r="A16" s="53">
        <v>7</v>
      </c>
      <c r="B16" s="55" t="s">
        <v>98</v>
      </c>
      <c r="C16" s="51">
        <f t="shared" si="0"/>
        <v>90617.997700000007</v>
      </c>
      <c r="D16" s="51">
        <f t="shared" si="1"/>
        <v>21484.199000000001</v>
      </c>
      <c r="E16" s="51">
        <f t="shared" si="2"/>
        <v>60824</v>
      </c>
      <c r="F16" s="51">
        <f t="shared" si="3"/>
        <v>21439.199000000001</v>
      </c>
      <c r="G16" s="51">
        <f t="shared" si="4"/>
        <v>29793.9977</v>
      </c>
      <c r="H16" s="51">
        <f t="shared" si="5"/>
        <v>45</v>
      </c>
      <c r="I16" s="51">
        <v>41530</v>
      </c>
      <c r="J16" s="51">
        <v>15326.323</v>
      </c>
      <c r="K16" s="51">
        <v>0</v>
      </c>
      <c r="L16" s="51">
        <v>0</v>
      </c>
      <c r="M16" s="51">
        <v>12206</v>
      </c>
      <c r="N16" s="51">
        <v>5893.1260000000002</v>
      </c>
      <c r="O16" s="51">
        <v>1100</v>
      </c>
      <c r="P16" s="51">
        <v>548.88</v>
      </c>
      <c r="Q16" s="51">
        <v>2101</v>
      </c>
      <c r="R16" s="51">
        <v>583.55100000000004</v>
      </c>
      <c r="S16" s="51">
        <v>156</v>
      </c>
      <c r="T16" s="51">
        <v>78</v>
      </c>
      <c r="U16" s="51">
        <v>150</v>
      </c>
      <c r="V16" s="51">
        <v>0</v>
      </c>
      <c r="W16" s="51">
        <v>450</v>
      </c>
      <c r="X16" s="51">
        <v>179</v>
      </c>
      <c r="Y16" s="51">
        <v>0</v>
      </c>
      <c r="Z16" s="51">
        <v>0</v>
      </c>
      <c r="AA16" s="51">
        <v>2822.2</v>
      </c>
      <c r="AB16" s="51">
        <v>1587</v>
      </c>
      <c r="AC16" s="51">
        <v>4974.8</v>
      </c>
      <c r="AD16" s="51">
        <v>2824.2950000000001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700</v>
      </c>
      <c r="AP16" s="51">
        <v>180</v>
      </c>
      <c r="AQ16" s="51">
        <f t="shared" si="7"/>
        <v>6388</v>
      </c>
      <c r="AR16" s="51">
        <f t="shared" si="7"/>
        <v>39.75</v>
      </c>
      <c r="AS16" s="51">
        <v>6388</v>
      </c>
      <c r="AT16" s="51">
        <v>39.75</v>
      </c>
      <c r="AU16" s="51">
        <v>0</v>
      </c>
      <c r="AV16" s="51">
        <v>0</v>
      </c>
      <c r="AW16" s="51">
        <v>6288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28747.7</v>
      </c>
      <c r="BD16" s="51">
        <v>0</v>
      </c>
      <c r="BE16" s="51">
        <v>2246.2977000000001</v>
      </c>
      <c r="BF16" s="51">
        <v>45</v>
      </c>
      <c r="BG16" s="51">
        <v>0</v>
      </c>
      <c r="BH16" s="51">
        <v>0</v>
      </c>
      <c r="BI16" s="51">
        <v>-1200</v>
      </c>
      <c r="BJ16" s="51">
        <v>0</v>
      </c>
      <c r="BK16" s="51">
        <v>0</v>
      </c>
      <c r="BL16" s="51">
        <v>0</v>
      </c>
      <c r="BM16" s="51">
        <v>0</v>
      </c>
      <c r="BN16" s="51">
        <v>0</v>
      </c>
    </row>
    <row r="17" spans="1:66" ht="16.5" customHeight="1">
      <c r="A17" s="53">
        <v>8</v>
      </c>
      <c r="B17" s="55" t="s">
        <v>99</v>
      </c>
      <c r="C17" s="51">
        <f t="shared" si="0"/>
        <v>4435015.9717999995</v>
      </c>
      <c r="D17" s="51">
        <f t="shared" si="1"/>
        <v>840612.42379999999</v>
      </c>
      <c r="E17" s="51">
        <f t="shared" si="2"/>
        <v>2308201.7000000002</v>
      </c>
      <c r="F17" s="51">
        <f t="shared" si="3"/>
        <v>752313.59609999997</v>
      </c>
      <c r="G17" s="51">
        <f t="shared" si="4"/>
        <v>2526814.2717999998</v>
      </c>
      <c r="H17" s="51">
        <f t="shared" si="5"/>
        <v>88298.82769999998</v>
      </c>
      <c r="I17" s="51">
        <v>546577.69999999995</v>
      </c>
      <c r="J17" s="51">
        <v>238816.97899999999</v>
      </c>
      <c r="K17" s="51">
        <v>0</v>
      </c>
      <c r="L17" s="51">
        <v>0</v>
      </c>
      <c r="M17" s="51">
        <v>378150</v>
      </c>
      <c r="N17" s="51">
        <v>126918.0729</v>
      </c>
      <c r="O17" s="51">
        <v>85000</v>
      </c>
      <c r="P17" s="51">
        <v>38755.416700000002</v>
      </c>
      <c r="Q17" s="51">
        <v>26300</v>
      </c>
      <c r="R17" s="51">
        <v>3522.6869000000002</v>
      </c>
      <c r="S17" s="51">
        <v>9000</v>
      </c>
      <c r="T17" s="51">
        <v>4237.7758000000003</v>
      </c>
      <c r="U17" s="51">
        <v>10220</v>
      </c>
      <c r="V17" s="51">
        <v>3491</v>
      </c>
      <c r="W17" s="51">
        <v>68050</v>
      </c>
      <c r="X17" s="51">
        <v>26210.517</v>
      </c>
      <c r="Y17" s="51">
        <v>51550</v>
      </c>
      <c r="Z17" s="51">
        <v>22766.217000000001</v>
      </c>
      <c r="AA17" s="51">
        <v>27000</v>
      </c>
      <c r="AB17" s="51">
        <v>3169</v>
      </c>
      <c r="AC17" s="51">
        <v>114800</v>
      </c>
      <c r="AD17" s="51">
        <v>39497.594499999999</v>
      </c>
      <c r="AE17" s="51">
        <v>0</v>
      </c>
      <c r="AF17" s="51">
        <v>0</v>
      </c>
      <c r="AG17" s="51">
        <v>919000</v>
      </c>
      <c r="AH17" s="51">
        <v>366330.02919999999</v>
      </c>
      <c r="AI17" s="51">
        <v>919000</v>
      </c>
      <c r="AJ17" s="51">
        <v>366330.02919999999</v>
      </c>
      <c r="AK17" s="51">
        <v>25000</v>
      </c>
      <c r="AL17" s="51">
        <v>1395</v>
      </c>
      <c r="AM17" s="51">
        <v>0</v>
      </c>
      <c r="AN17" s="51">
        <v>0</v>
      </c>
      <c r="AO17" s="51">
        <v>25000</v>
      </c>
      <c r="AP17" s="51">
        <v>11580</v>
      </c>
      <c r="AQ17" s="51">
        <f t="shared" si="7"/>
        <v>14474</v>
      </c>
      <c r="AR17" s="51">
        <f t="shared" si="7"/>
        <v>7273.5150000000003</v>
      </c>
      <c r="AS17" s="51">
        <v>414474</v>
      </c>
      <c r="AT17" s="51">
        <v>7273.5150000000003</v>
      </c>
      <c r="AU17" s="51">
        <v>0</v>
      </c>
      <c r="AV17" s="51">
        <v>0</v>
      </c>
      <c r="AW17" s="51">
        <v>400000</v>
      </c>
      <c r="AX17" s="51">
        <v>0</v>
      </c>
      <c r="AY17" s="51">
        <v>0</v>
      </c>
      <c r="AZ17" s="51">
        <v>0</v>
      </c>
      <c r="BA17" s="51">
        <v>400000</v>
      </c>
      <c r="BB17" s="51">
        <v>0</v>
      </c>
      <c r="BC17" s="51">
        <v>3163359.9717999999</v>
      </c>
      <c r="BD17" s="51">
        <v>97342.520699999994</v>
      </c>
      <c r="BE17" s="51">
        <v>163454.29999999999</v>
      </c>
      <c r="BF17" s="51">
        <v>86775.659</v>
      </c>
      <c r="BG17" s="51">
        <v>0</v>
      </c>
      <c r="BH17" s="51">
        <v>0</v>
      </c>
      <c r="BI17" s="51">
        <v>0</v>
      </c>
      <c r="BJ17" s="51">
        <v>-5170</v>
      </c>
      <c r="BK17" s="51">
        <v>-800000</v>
      </c>
      <c r="BL17" s="51">
        <v>-90649.351999999999</v>
      </c>
      <c r="BM17" s="51">
        <v>0</v>
      </c>
      <c r="BN17" s="51">
        <v>0</v>
      </c>
    </row>
    <row r="18" spans="1:66" ht="16.5" customHeight="1">
      <c r="A18" s="53"/>
      <c r="B18" s="52" t="s">
        <v>136</v>
      </c>
      <c r="C18" s="51">
        <f t="shared" ref="C18:AH18" si="8">SUM(C10:C17)</f>
        <v>13913904.064999999</v>
      </c>
      <c r="D18" s="51">
        <f t="shared" si="8"/>
        <v>4105200.4318999997</v>
      </c>
      <c r="E18" s="51">
        <f t="shared" si="8"/>
        <v>8985529.0106000006</v>
      </c>
      <c r="F18" s="51">
        <f t="shared" si="8"/>
        <v>3027255.3216000004</v>
      </c>
      <c r="G18" s="51">
        <f t="shared" si="8"/>
        <v>5822727.1843999997</v>
      </c>
      <c r="H18" s="51">
        <f t="shared" si="8"/>
        <v>1158395.1102999998</v>
      </c>
      <c r="I18" s="51">
        <f t="shared" si="8"/>
        <v>1948821.602</v>
      </c>
      <c r="J18" s="51">
        <f t="shared" si="8"/>
        <v>766623.72499999986</v>
      </c>
      <c r="K18" s="51">
        <f t="shared" si="8"/>
        <v>0</v>
      </c>
      <c r="L18" s="51">
        <f t="shared" si="8"/>
        <v>0</v>
      </c>
      <c r="M18" s="51">
        <f t="shared" si="8"/>
        <v>1025960.2250999999</v>
      </c>
      <c r="N18" s="51">
        <f t="shared" si="8"/>
        <v>348397.92859999998</v>
      </c>
      <c r="O18" s="51">
        <f t="shared" si="8"/>
        <v>285700</v>
      </c>
      <c r="P18" s="51">
        <f t="shared" si="8"/>
        <v>147037.5013</v>
      </c>
      <c r="Q18" s="51">
        <f t="shared" si="8"/>
        <v>64721</v>
      </c>
      <c r="R18" s="51">
        <f t="shared" si="8"/>
        <v>13542.774000000001</v>
      </c>
      <c r="S18" s="51">
        <f t="shared" si="8"/>
        <v>21656</v>
      </c>
      <c r="T18" s="51">
        <f t="shared" si="8"/>
        <v>8091.1095000000005</v>
      </c>
      <c r="U18" s="51">
        <f t="shared" si="8"/>
        <v>18270</v>
      </c>
      <c r="V18" s="51">
        <f t="shared" si="8"/>
        <v>3816.5</v>
      </c>
      <c r="W18" s="51">
        <f t="shared" si="8"/>
        <v>179596.15710000001</v>
      </c>
      <c r="X18" s="51">
        <f t="shared" si="8"/>
        <v>58726.417199999996</v>
      </c>
      <c r="Y18" s="51">
        <f t="shared" si="8"/>
        <v>111454.1</v>
      </c>
      <c r="Z18" s="51">
        <f t="shared" si="8"/>
        <v>41397.436000000002</v>
      </c>
      <c r="AA18" s="51">
        <f t="shared" si="8"/>
        <v>87931.129000000001</v>
      </c>
      <c r="AB18" s="51">
        <f t="shared" si="8"/>
        <v>17987.568800000001</v>
      </c>
      <c r="AC18" s="51">
        <f t="shared" si="8"/>
        <v>264511.772</v>
      </c>
      <c r="AD18" s="51">
        <f t="shared" si="8"/>
        <v>82409.571800000005</v>
      </c>
      <c r="AE18" s="51">
        <f t="shared" si="8"/>
        <v>0</v>
      </c>
      <c r="AF18" s="51">
        <f t="shared" si="8"/>
        <v>0</v>
      </c>
      <c r="AG18" s="51">
        <f t="shared" si="8"/>
        <v>2329137.0380000002</v>
      </c>
      <c r="AH18" s="51">
        <f t="shared" si="8"/>
        <v>987270.8531999999</v>
      </c>
      <c r="AI18" s="51">
        <f t="shared" ref="AI18:BN18" si="9">SUM(AI10:AI17)</f>
        <v>2170764.7999999998</v>
      </c>
      <c r="AJ18" s="51">
        <f t="shared" si="9"/>
        <v>928435.72419999994</v>
      </c>
      <c r="AK18" s="51">
        <f t="shared" si="9"/>
        <v>1925511.0155</v>
      </c>
      <c r="AL18" s="51">
        <f t="shared" si="9"/>
        <v>795054.39379999996</v>
      </c>
      <c r="AM18" s="51">
        <f t="shared" si="9"/>
        <v>1814972.7</v>
      </c>
      <c r="AN18" s="51">
        <f t="shared" si="9"/>
        <v>777787.70900000003</v>
      </c>
      <c r="AO18" s="51">
        <f t="shared" si="9"/>
        <v>118595</v>
      </c>
      <c r="AP18" s="51">
        <f t="shared" si="9"/>
        <v>30392.7</v>
      </c>
      <c r="AQ18" s="51">
        <f t="shared" si="9"/>
        <v>743022</v>
      </c>
      <c r="AR18" s="51">
        <f t="shared" si="9"/>
        <v>19038.320999999993</v>
      </c>
      <c r="AS18" s="51">
        <f t="shared" si="9"/>
        <v>1637504.13</v>
      </c>
      <c r="AT18" s="51">
        <f t="shared" si="9"/>
        <v>99515.72099999999</v>
      </c>
      <c r="AU18" s="51">
        <f t="shared" si="9"/>
        <v>0</v>
      </c>
      <c r="AV18" s="51">
        <f t="shared" si="9"/>
        <v>0</v>
      </c>
      <c r="AW18" s="51">
        <f t="shared" si="9"/>
        <v>1600640.13</v>
      </c>
      <c r="AX18" s="51">
        <f t="shared" si="9"/>
        <v>80450</v>
      </c>
      <c r="AY18" s="51">
        <f t="shared" si="9"/>
        <v>0</v>
      </c>
      <c r="AZ18" s="51">
        <f t="shared" si="9"/>
        <v>0</v>
      </c>
      <c r="BA18" s="51">
        <f t="shared" si="9"/>
        <v>894352.13</v>
      </c>
      <c r="BB18" s="51">
        <f t="shared" si="9"/>
        <v>80450</v>
      </c>
      <c r="BC18" s="51">
        <f t="shared" si="9"/>
        <v>10836429.0843</v>
      </c>
      <c r="BD18" s="51">
        <f t="shared" si="9"/>
        <v>1513280.1827</v>
      </c>
      <c r="BE18" s="51">
        <f t="shared" si="9"/>
        <v>769126.08059999999</v>
      </c>
      <c r="BF18" s="51">
        <f t="shared" si="9"/>
        <v>207380.83899999998</v>
      </c>
      <c r="BG18" s="51">
        <f t="shared" si="9"/>
        <v>0</v>
      </c>
      <c r="BH18" s="51">
        <f t="shared" si="9"/>
        <v>0</v>
      </c>
      <c r="BI18" s="51">
        <f t="shared" si="9"/>
        <v>-430700</v>
      </c>
      <c r="BJ18" s="51">
        <f t="shared" si="9"/>
        <v>-65188.5</v>
      </c>
      <c r="BK18" s="51">
        <f t="shared" si="9"/>
        <v>-5352127.9805000005</v>
      </c>
      <c r="BL18" s="51">
        <f t="shared" si="9"/>
        <v>-497077.41140000004</v>
      </c>
      <c r="BM18" s="51">
        <f t="shared" si="9"/>
        <v>0</v>
      </c>
      <c r="BN18" s="51">
        <f t="shared" si="9"/>
        <v>0</v>
      </c>
    </row>
    <row r="19" spans="1:66" ht="18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</row>
    <row r="20" spans="1:66">
      <c r="G20" s="77"/>
    </row>
    <row r="22" spans="1:66">
      <c r="F22" s="78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  <mergeCell ref="G7:H7"/>
    <mergeCell ref="I7:J7"/>
    <mergeCell ref="K7:L7"/>
    <mergeCell ref="BK7:BL7"/>
    <mergeCell ref="Q7:R7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7"/>
  <sheetViews>
    <sheetView topLeftCell="B1" workbookViewId="0">
      <selection activeCell="G18" sqref="G18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8.5" style="40" customWidth="1"/>
    <col min="104" max="104" width="8.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68" t="s">
        <v>138</v>
      </c>
      <c r="C2" s="168"/>
      <c r="D2" s="168"/>
      <c r="E2" s="168"/>
      <c r="F2" s="168"/>
      <c r="G2" s="168"/>
      <c r="H2" s="168"/>
      <c r="I2" s="168"/>
      <c r="J2" s="56" t="s">
        <v>135</v>
      </c>
      <c r="K2" s="56"/>
      <c r="L2" s="56"/>
      <c r="M2" s="56"/>
      <c r="N2" s="56"/>
      <c r="O2" s="56"/>
      <c r="P2" s="56"/>
      <c r="Q2" s="56"/>
      <c r="R2" s="81"/>
      <c r="S2" s="81"/>
      <c r="T2" s="81"/>
      <c r="U2" s="81"/>
      <c r="V2" s="56"/>
      <c r="W2" s="56"/>
      <c r="X2" s="56"/>
      <c r="Y2" s="56"/>
      <c r="Z2" s="56"/>
      <c r="AA2" s="56"/>
      <c r="AB2" s="56"/>
      <c r="AC2" s="56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7"/>
      <c r="DG2" s="57"/>
      <c r="DH2" s="57"/>
      <c r="DI2" s="57"/>
      <c r="DJ2" s="57"/>
      <c r="DK2" s="57"/>
      <c r="DL2" s="57"/>
      <c r="DM2" s="57"/>
      <c r="DN2" s="57"/>
      <c r="DO2" s="57"/>
    </row>
    <row r="3" spans="1:122" ht="21.75" customHeight="1">
      <c r="C3" s="58"/>
      <c r="D3" s="58"/>
      <c r="E3" s="58"/>
      <c r="F3" s="59"/>
      <c r="G3" s="59"/>
      <c r="H3" s="59"/>
      <c r="I3" s="59"/>
      <c r="J3" s="59"/>
      <c r="K3" s="59"/>
      <c r="L3" s="59"/>
      <c r="M3" s="59"/>
      <c r="N3" s="59"/>
      <c r="O3" s="59"/>
      <c r="P3" s="59" t="s">
        <v>137</v>
      </c>
      <c r="Q3" s="59">
        <v>43921</v>
      </c>
      <c r="R3" s="59"/>
      <c r="S3" s="59"/>
      <c r="T3" s="59"/>
      <c r="U3" s="59"/>
      <c r="V3" s="59"/>
      <c r="W3" s="59"/>
      <c r="X3" s="59"/>
      <c r="Y3" s="59"/>
      <c r="Z3" s="59"/>
      <c r="AA3" s="59"/>
      <c r="AB3" s="219"/>
      <c r="AC3" s="21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60"/>
      <c r="DC3" s="60"/>
      <c r="DD3" s="60"/>
      <c r="DE3" s="60"/>
    </row>
    <row r="4" spans="1:122" s="61" customFormat="1" ht="12.75" customHeight="1">
      <c r="B4" s="220" t="s">
        <v>60</v>
      </c>
      <c r="C4" s="221" t="s">
        <v>59</v>
      </c>
      <c r="D4" s="205" t="s">
        <v>101</v>
      </c>
      <c r="E4" s="206"/>
      <c r="F4" s="206"/>
      <c r="G4" s="206"/>
      <c r="H4" s="206"/>
      <c r="I4" s="211"/>
      <c r="J4" s="225" t="s">
        <v>102</v>
      </c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7"/>
    </row>
    <row r="5" spans="1:122" s="61" customFormat="1" ht="15.75" customHeight="1">
      <c r="B5" s="220"/>
      <c r="C5" s="221"/>
      <c r="D5" s="222"/>
      <c r="E5" s="223"/>
      <c r="F5" s="223"/>
      <c r="G5" s="223"/>
      <c r="H5" s="223"/>
      <c r="I5" s="224"/>
      <c r="J5" s="205" t="s">
        <v>103</v>
      </c>
      <c r="K5" s="206"/>
      <c r="L5" s="206"/>
      <c r="M5" s="206"/>
      <c r="N5" s="228" t="s">
        <v>104</v>
      </c>
      <c r="O5" s="229"/>
      <c r="P5" s="229"/>
      <c r="Q5" s="229"/>
      <c r="R5" s="229"/>
      <c r="S5" s="229"/>
      <c r="T5" s="229"/>
      <c r="U5" s="230"/>
      <c r="V5" s="205" t="s">
        <v>105</v>
      </c>
      <c r="W5" s="206"/>
      <c r="X5" s="206"/>
      <c r="Y5" s="211"/>
      <c r="Z5" s="205" t="s">
        <v>106</v>
      </c>
      <c r="AA5" s="206"/>
      <c r="AB5" s="206"/>
      <c r="AC5" s="211"/>
      <c r="AD5" s="205" t="s">
        <v>107</v>
      </c>
      <c r="AE5" s="206"/>
      <c r="AF5" s="206"/>
      <c r="AG5" s="211"/>
      <c r="AH5" s="217" t="s">
        <v>102</v>
      </c>
      <c r="AI5" s="215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3"/>
      <c r="AX5" s="205" t="s">
        <v>108</v>
      </c>
      <c r="AY5" s="206"/>
      <c r="AZ5" s="206"/>
      <c r="BA5" s="211"/>
      <c r="BB5" s="64" t="s">
        <v>55</v>
      </c>
      <c r="BC5" s="64"/>
      <c r="BD5" s="64"/>
      <c r="BE5" s="64"/>
      <c r="BF5" s="64"/>
      <c r="BG5" s="64"/>
      <c r="BH5" s="64"/>
      <c r="BI5" s="64"/>
      <c r="BJ5" s="205" t="s">
        <v>109</v>
      </c>
      <c r="BK5" s="206"/>
      <c r="BL5" s="206"/>
      <c r="BM5" s="211"/>
      <c r="BN5" s="65" t="s">
        <v>110</v>
      </c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215"/>
      <c r="CC5" s="215"/>
      <c r="CD5" s="215"/>
      <c r="CE5" s="215"/>
      <c r="CF5" s="215"/>
      <c r="CG5" s="216"/>
      <c r="CH5" s="205" t="s">
        <v>111</v>
      </c>
      <c r="CI5" s="206"/>
      <c r="CJ5" s="206"/>
      <c r="CK5" s="211"/>
      <c r="CL5" s="205" t="s">
        <v>112</v>
      </c>
      <c r="CM5" s="206"/>
      <c r="CN5" s="206"/>
      <c r="CO5" s="211"/>
      <c r="CP5" s="80" t="s">
        <v>110</v>
      </c>
      <c r="CQ5" s="80"/>
      <c r="CR5" s="80"/>
      <c r="CS5" s="80"/>
      <c r="CT5" s="80"/>
      <c r="CU5" s="80"/>
      <c r="CV5" s="80"/>
      <c r="CW5" s="80"/>
      <c r="CX5" s="205" t="s">
        <v>113</v>
      </c>
      <c r="CY5" s="206"/>
      <c r="CZ5" s="206"/>
      <c r="DA5" s="211"/>
      <c r="DB5" s="66" t="s">
        <v>110</v>
      </c>
      <c r="DC5" s="66"/>
      <c r="DD5" s="66"/>
      <c r="DE5" s="66"/>
      <c r="DF5" s="205" t="s">
        <v>114</v>
      </c>
      <c r="DG5" s="206"/>
      <c r="DH5" s="206"/>
      <c r="DI5" s="211"/>
      <c r="DJ5" s="205" t="s">
        <v>115</v>
      </c>
      <c r="DK5" s="206"/>
      <c r="DL5" s="206"/>
      <c r="DM5" s="206"/>
      <c r="DN5" s="206"/>
      <c r="DO5" s="211"/>
      <c r="DP5" s="170" t="s">
        <v>116</v>
      </c>
      <c r="DQ5" s="170"/>
    </row>
    <row r="6" spans="1:122" s="61" customFormat="1" ht="80.25" customHeight="1">
      <c r="B6" s="220"/>
      <c r="C6" s="221"/>
      <c r="D6" s="212"/>
      <c r="E6" s="213"/>
      <c r="F6" s="213"/>
      <c r="G6" s="213"/>
      <c r="H6" s="213"/>
      <c r="I6" s="214"/>
      <c r="J6" s="222"/>
      <c r="K6" s="223"/>
      <c r="L6" s="223"/>
      <c r="M6" s="223"/>
      <c r="N6" s="205" t="s">
        <v>117</v>
      </c>
      <c r="O6" s="206"/>
      <c r="P6" s="206"/>
      <c r="Q6" s="206"/>
      <c r="R6" s="205" t="s">
        <v>118</v>
      </c>
      <c r="S6" s="206"/>
      <c r="T6" s="206"/>
      <c r="U6" s="206"/>
      <c r="V6" s="212"/>
      <c r="W6" s="213"/>
      <c r="X6" s="213"/>
      <c r="Y6" s="214"/>
      <c r="Z6" s="212"/>
      <c r="AA6" s="213"/>
      <c r="AB6" s="213"/>
      <c r="AC6" s="214"/>
      <c r="AD6" s="212"/>
      <c r="AE6" s="213"/>
      <c r="AF6" s="213"/>
      <c r="AG6" s="214"/>
      <c r="AH6" s="205" t="s">
        <v>119</v>
      </c>
      <c r="AI6" s="206"/>
      <c r="AJ6" s="206"/>
      <c r="AK6" s="206"/>
      <c r="AL6" s="205" t="s">
        <v>120</v>
      </c>
      <c r="AM6" s="206"/>
      <c r="AN6" s="206"/>
      <c r="AO6" s="206"/>
      <c r="AP6" s="205" t="s">
        <v>121</v>
      </c>
      <c r="AQ6" s="206"/>
      <c r="AR6" s="206"/>
      <c r="AS6" s="206"/>
      <c r="AT6" s="205" t="s">
        <v>122</v>
      </c>
      <c r="AU6" s="206"/>
      <c r="AV6" s="206"/>
      <c r="AW6" s="206"/>
      <c r="AX6" s="212"/>
      <c r="AY6" s="213"/>
      <c r="AZ6" s="213"/>
      <c r="BA6" s="214"/>
      <c r="BB6" s="207" t="s">
        <v>123</v>
      </c>
      <c r="BC6" s="207"/>
      <c r="BD6" s="207"/>
      <c r="BE6" s="207"/>
      <c r="BF6" s="208" t="s">
        <v>124</v>
      </c>
      <c r="BG6" s="209"/>
      <c r="BH6" s="209"/>
      <c r="BI6" s="210"/>
      <c r="BJ6" s="212"/>
      <c r="BK6" s="213"/>
      <c r="BL6" s="213"/>
      <c r="BM6" s="214"/>
      <c r="BN6" s="205" t="s">
        <v>125</v>
      </c>
      <c r="BO6" s="206"/>
      <c r="BP6" s="206"/>
      <c r="BQ6" s="206"/>
      <c r="BR6" s="205" t="s">
        <v>126</v>
      </c>
      <c r="BS6" s="206"/>
      <c r="BT6" s="206"/>
      <c r="BU6" s="206"/>
      <c r="BV6" s="207" t="s">
        <v>127</v>
      </c>
      <c r="BW6" s="207"/>
      <c r="BX6" s="207"/>
      <c r="BY6" s="207"/>
      <c r="BZ6" s="205" t="s">
        <v>128</v>
      </c>
      <c r="CA6" s="206"/>
      <c r="CB6" s="206"/>
      <c r="CC6" s="206"/>
      <c r="CD6" s="205" t="s">
        <v>129</v>
      </c>
      <c r="CE6" s="206"/>
      <c r="CF6" s="206"/>
      <c r="CG6" s="206"/>
      <c r="CH6" s="212"/>
      <c r="CI6" s="213"/>
      <c r="CJ6" s="213"/>
      <c r="CK6" s="214"/>
      <c r="CL6" s="212"/>
      <c r="CM6" s="213"/>
      <c r="CN6" s="213"/>
      <c r="CO6" s="214"/>
      <c r="CP6" s="207" t="s">
        <v>130</v>
      </c>
      <c r="CQ6" s="207"/>
      <c r="CR6" s="207"/>
      <c r="CS6" s="207"/>
      <c r="CT6" s="207" t="s">
        <v>131</v>
      </c>
      <c r="CU6" s="207"/>
      <c r="CV6" s="207"/>
      <c r="CW6" s="207"/>
      <c r="CX6" s="212"/>
      <c r="CY6" s="213"/>
      <c r="CZ6" s="213"/>
      <c r="DA6" s="214"/>
      <c r="DB6" s="205" t="s">
        <v>132</v>
      </c>
      <c r="DC6" s="206"/>
      <c r="DD6" s="206"/>
      <c r="DE6" s="211"/>
      <c r="DF6" s="212"/>
      <c r="DG6" s="213"/>
      <c r="DH6" s="213"/>
      <c r="DI6" s="214"/>
      <c r="DJ6" s="212"/>
      <c r="DK6" s="213"/>
      <c r="DL6" s="213"/>
      <c r="DM6" s="213"/>
      <c r="DN6" s="213"/>
      <c r="DO6" s="214"/>
      <c r="DP6" s="170"/>
      <c r="DQ6" s="170"/>
      <c r="DR6" s="67"/>
    </row>
    <row r="7" spans="1:122" s="61" customFormat="1" ht="72.75" customHeight="1">
      <c r="B7" s="220"/>
      <c r="C7" s="221"/>
      <c r="D7" s="203" t="s">
        <v>133</v>
      </c>
      <c r="E7" s="204"/>
      <c r="F7" s="200" t="s">
        <v>63</v>
      </c>
      <c r="G7" s="200"/>
      <c r="H7" s="200" t="s">
        <v>64</v>
      </c>
      <c r="I7" s="200"/>
      <c r="J7" s="200" t="s">
        <v>63</v>
      </c>
      <c r="K7" s="200"/>
      <c r="L7" s="200" t="s">
        <v>64</v>
      </c>
      <c r="M7" s="200"/>
      <c r="N7" s="200" t="s">
        <v>63</v>
      </c>
      <c r="O7" s="200"/>
      <c r="P7" s="200" t="s">
        <v>64</v>
      </c>
      <c r="Q7" s="200"/>
      <c r="R7" s="200" t="s">
        <v>63</v>
      </c>
      <c r="S7" s="200"/>
      <c r="T7" s="200" t="s">
        <v>64</v>
      </c>
      <c r="U7" s="200"/>
      <c r="V7" s="200" t="s">
        <v>63</v>
      </c>
      <c r="W7" s="200"/>
      <c r="X7" s="200" t="s">
        <v>64</v>
      </c>
      <c r="Y7" s="200"/>
      <c r="Z7" s="200" t="s">
        <v>63</v>
      </c>
      <c r="AA7" s="200"/>
      <c r="AB7" s="200" t="s">
        <v>64</v>
      </c>
      <c r="AC7" s="200"/>
      <c r="AD7" s="200" t="s">
        <v>63</v>
      </c>
      <c r="AE7" s="200"/>
      <c r="AF7" s="200" t="s">
        <v>64</v>
      </c>
      <c r="AG7" s="200"/>
      <c r="AH7" s="200" t="s">
        <v>63</v>
      </c>
      <c r="AI7" s="200"/>
      <c r="AJ7" s="200" t="s">
        <v>64</v>
      </c>
      <c r="AK7" s="200"/>
      <c r="AL7" s="200" t="s">
        <v>63</v>
      </c>
      <c r="AM7" s="200"/>
      <c r="AN7" s="200" t="s">
        <v>64</v>
      </c>
      <c r="AO7" s="200"/>
      <c r="AP7" s="200" t="s">
        <v>63</v>
      </c>
      <c r="AQ7" s="200"/>
      <c r="AR7" s="200" t="s">
        <v>64</v>
      </c>
      <c r="AS7" s="200"/>
      <c r="AT7" s="200" t="s">
        <v>63</v>
      </c>
      <c r="AU7" s="200"/>
      <c r="AV7" s="200" t="s">
        <v>64</v>
      </c>
      <c r="AW7" s="200"/>
      <c r="AX7" s="200" t="s">
        <v>63</v>
      </c>
      <c r="AY7" s="200"/>
      <c r="AZ7" s="200" t="s">
        <v>64</v>
      </c>
      <c r="BA7" s="200"/>
      <c r="BB7" s="200" t="s">
        <v>63</v>
      </c>
      <c r="BC7" s="200"/>
      <c r="BD7" s="200" t="s">
        <v>64</v>
      </c>
      <c r="BE7" s="200"/>
      <c r="BF7" s="200" t="s">
        <v>63</v>
      </c>
      <c r="BG7" s="200"/>
      <c r="BH7" s="200" t="s">
        <v>64</v>
      </c>
      <c r="BI7" s="200"/>
      <c r="BJ7" s="200" t="s">
        <v>63</v>
      </c>
      <c r="BK7" s="200"/>
      <c r="BL7" s="200" t="s">
        <v>64</v>
      </c>
      <c r="BM7" s="200"/>
      <c r="BN7" s="200" t="s">
        <v>63</v>
      </c>
      <c r="BO7" s="200"/>
      <c r="BP7" s="200" t="s">
        <v>64</v>
      </c>
      <c r="BQ7" s="200"/>
      <c r="BR7" s="200" t="s">
        <v>63</v>
      </c>
      <c r="BS7" s="200"/>
      <c r="BT7" s="200" t="s">
        <v>64</v>
      </c>
      <c r="BU7" s="200"/>
      <c r="BV7" s="200" t="s">
        <v>63</v>
      </c>
      <c r="BW7" s="200"/>
      <c r="BX7" s="200" t="s">
        <v>64</v>
      </c>
      <c r="BY7" s="200"/>
      <c r="BZ7" s="200" t="s">
        <v>63</v>
      </c>
      <c r="CA7" s="200"/>
      <c r="CB7" s="200" t="s">
        <v>64</v>
      </c>
      <c r="CC7" s="200"/>
      <c r="CD7" s="200" t="s">
        <v>63</v>
      </c>
      <c r="CE7" s="200"/>
      <c r="CF7" s="200" t="s">
        <v>64</v>
      </c>
      <c r="CG7" s="200"/>
      <c r="CH7" s="200" t="s">
        <v>63</v>
      </c>
      <c r="CI7" s="200"/>
      <c r="CJ7" s="200" t="s">
        <v>64</v>
      </c>
      <c r="CK7" s="200"/>
      <c r="CL7" s="200" t="s">
        <v>63</v>
      </c>
      <c r="CM7" s="200"/>
      <c r="CN7" s="200" t="s">
        <v>64</v>
      </c>
      <c r="CO7" s="200"/>
      <c r="CP7" s="200" t="s">
        <v>63</v>
      </c>
      <c r="CQ7" s="200"/>
      <c r="CR7" s="200" t="s">
        <v>64</v>
      </c>
      <c r="CS7" s="200"/>
      <c r="CT7" s="200" t="s">
        <v>63</v>
      </c>
      <c r="CU7" s="200"/>
      <c r="CV7" s="200" t="s">
        <v>64</v>
      </c>
      <c r="CW7" s="200"/>
      <c r="CX7" s="200" t="s">
        <v>63</v>
      </c>
      <c r="CY7" s="200"/>
      <c r="CZ7" s="200" t="s">
        <v>64</v>
      </c>
      <c r="DA7" s="200"/>
      <c r="DB7" s="200" t="s">
        <v>63</v>
      </c>
      <c r="DC7" s="200"/>
      <c r="DD7" s="200" t="s">
        <v>64</v>
      </c>
      <c r="DE7" s="200"/>
      <c r="DF7" s="200" t="s">
        <v>63</v>
      </c>
      <c r="DG7" s="200"/>
      <c r="DH7" s="200" t="s">
        <v>64</v>
      </c>
      <c r="DI7" s="200"/>
      <c r="DJ7" s="201" t="s">
        <v>134</v>
      </c>
      <c r="DK7" s="202"/>
      <c r="DL7" s="200" t="s">
        <v>63</v>
      </c>
      <c r="DM7" s="200"/>
      <c r="DN7" s="200" t="s">
        <v>64</v>
      </c>
      <c r="DO7" s="200"/>
      <c r="DP7" s="200" t="s">
        <v>64</v>
      </c>
      <c r="DQ7" s="200"/>
    </row>
    <row r="8" spans="1:122" s="61" customFormat="1" ht="32.25" customHeight="1">
      <c r="B8" s="220"/>
      <c r="C8" s="221"/>
      <c r="D8" s="68" t="s">
        <v>61</v>
      </c>
      <c r="E8" s="69" t="s">
        <v>62</v>
      </c>
      <c r="F8" s="68" t="s">
        <v>61</v>
      </c>
      <c r="G8" s="69" t="s">
        <v>62</v>
      </c>
      <c r="H8" s="68" t="s">
        <v>61</v>
      </c>
      <c r="I8" s="69" t="s">
        <v>62</v>
      </c>
      <c r="J8" s="68" t="s">
        <v>61</v>
      </c>
      <c r="K8" s="69" t="s">
        <v>62</v>
      </c>
      <c r="L8" s="68" t="s">
        <v>61</v>
      </c>
      <c r="M8" s="69" t="s">
        <v>62</v>
      </c>
      <c r="N8" s="68" t="s">
        <v>61</v>
      </c>
      <c r="O8" s="69" t="s">
        <v>62</v>
      </c>
      <c r="P8" s="68" t="s">
        <v>61</v>
      </c>
      <c r="Q8" s="69" t="s">
        <v>62</v>
      </c>
      <c r="R8" s="68" t="s">
        <v>61</v>
      </c>
      <c r="S8" s="69" t="s">
        <v>62</v>
      </c>
      <c r="T8" s="68" t="s">
        <v>61</v>
      </c>
      <c r="U8" s="69" t="s">
        <v>62</v>
      </c>
      <c r="V8" s="68" t="s">
        <v>61</v>
      </c>
      <c r="W8" s="69" t="s">
        <v>62</v>
      </c>
      <c r="X8" s="68" t="s">
        <v>61</v>
      </c>
      <c r="Y8" s="69" t="s">
        <v>62</v>
      </c>
      <c r="Z8" s="68" t="s">
        <v>61</v>
      </c>
      <c r="AA8" s="69" t="s">
        <v>62</v>
      </c>
      <c r="AB8" s="68" t="s">
        <v>61</v>
      </c>
      <c r="AC8" s="69" t="s">
        <v>62</v>
      </c>
      <c r="AD8" s="68" t="s">
        <v>61</v>
      </c>
      <c r="AE8" s="69" t="s">
        <v>62</v>
      </c>
      <c r="AF8" s="68" t="s">
        <v>61</v>
      </c>
      <c r="AG8" s="69" t="s">
        <v>62</v>
      </c>
      <c r="AH8" s="68" t="s">
        <v>61</v>
      </c>
      <c r="AI8" s="69" t="s">
        <v>62</v>
      </c>
      <c r="AJ8" s="68" t="s">
        <v>61</v>
      </c>
      <c r="AK8" s="69" t="s">
        <v>62</v>
      </c>
      <c r="AL8" s="68" t="s">
        <v>61</v>
      </c>
      <c r="AM8" s="69" t="s">
        <v>62</v>
      </c>
      <c r="AN8" s="68" t="s">
        <v>61</v>
      </c>
      <c r="AO8" s="69" t="s">
        <v>62</v>
      </c>
      <c r="AP8" s="68" t="s">
        <v>61</v>
      </c>
      <c r="AQ8" s="69" t="s">
        <v>62</v>
      </c>
      <c r="AR8" s="68" t="s">
        <v>61</v>
      </c>
      <c r="AS8" s="69" t="s">
        <v>62</v>
      </c>
      <c r="AT8" s="68" t="s">
        <v>61</v>
      </c>
      <c r="AU8" s="69" t="s">
        <v>62</v>
      </c>
      <c r="AV8" s="68" t="s">
        <v>61</v>
      </c>
      <c r="AW8" s="69" t="s">
        <v>62</v>
      </c>
      <c r="AX8" s="68" t="s">
        <v>61</v>
      </c>
      <c r="AY8" s="69" t="s">
        <v>62</v>
      </c>
      <c r="AZ8" s="68" t="s">
        <v>61</v>
      </c>
      <c r="BA8" s="69" t="s">
        <v>62</v>
      </c>
      <c r="BB8" s="68" t="s">
        <v>61</v>
      </c>
      <c r="BC8" s="69" t="s">
        <v>62</v>
      </c>
      <c r="BD8" s="68" t="s">
        <v>61</v>
      </c>
      <c r="BE8" s="69" t="s">
        <v>62</v>
      </c>
      <c r="BF8" s="68" t="s">
        <v>61</v>
      </c>
      <c r="BG8" s="69" t="s">
        <v>62</v>
      </c>
      <c r="BH8" s="68" t="s">
        <v>61</v>
      </c>
      <c r="BI8" s="69" t="s">
        <v>62</v>
      </c>
      <c r="BJ8" s="68" t="s">
        <v>61</v>
      </c>
      <c r="BK8" s="69" t="s">
        <v>62</v>
      </c>
      <c r="BL8" s="68" t="s">
        <v>61</v>
      </c>
      <c r="BM8" s="69" t="s">
        <v>62</v>
      </c>
      <c r="BN8" s="68" t="s">
        <v>61</v>
      </c>
      <c r="BO8" s="69" t="s">
        <v>62</v>
      </c>
      <c r="BP8" s="68" t="s">
        <v>61</v>
      </c>
      <c r="BQ8" s="69" t="s">
        <v>62</v>
      </c>
      <c r="BR8" s="68" t="s">
        <v>61</v>
      </c>
      <c r="BS8" s="69" t="s">
        <v>62</v>
      </c>
      <c r="BT8" s="68" t="s">
        <v>61</v>
      </c>
      <c r="BU8" s="69" t="s">
        <v>62</v>
      </c>
      <c r="BV8" s="68" t="s">
        <v>61</v>
      </c>
      <c r="BW8" s="69" t="s">
        <v>62</v>
      </c>
      <c r="BX8" s="68" t="s">
        <v>61</v>
      </c>
      <c r="BY8" s="69" t="s">
        <v>62</v>
      </c>
      <c r="BZ8" s="68" t="s">
        <v>61</v>
      </c>
      <c r="CA8" s="69" t="s">
        <v>62</v>
      </c>
      <c r="CB8" s="68" t="s">
        <v>61</v>
      </c>
      <c r="CC8" s="69" t="s">
        <v>62</v>
      </c>
      <c r="CD8" s="68" t="s">
        <v>61</v>
      </c>
      <c r="CE8" s="69" t="s">
        <v>62</v>
      </c>
      <c r="CF8" s="68" t="s">
        <v>61</v>
      </c>
      <c r="CG8" s="69" t="s">
        <v>62</v>
      </c>
      <c r="CH8" s="68" t="s">
        <v>61</v>
      </c>
      <c r="CI8" s="69" t="s">
        <v>62</v>
      </c>
      <c r="CJ8" s="68" t="s">
        <v>61</v>
      </c>
      <c r="CK8" s="69" t="s">
        <v>62</v>
      </c>
      <c r="CL8" s="68" t="s">
        <v>61</v>
      </c>
      <c r="CM8" s="69" t="s">
        <v>62</v>
      </c>
      <c r="CN8" s="68" t="s">
        <v>61</v>
      </c>
      <c r="CO8" s="69" t="s">
        <v>62</v>
      </c>
      <c r="CP8" s="68" t="s">
        <v>61</v>
      </c>
      <c r="CQ8" s="69" t="s">
        <v>62</v>
      </c>
      <c r="CR8" s="68" t="s">
        <v>61</v>
      </c>
      <c r="CS8" s="69" t="s">
        <v>62</v>
      </c>
      <c r="CT8" s="68" t="s">
        <v>61</v>
      </c>
      <c r="CU8" s="69" t="s">
        <v>62</v>
      </c>
      <c r="CV8" s="68" t="s">
        <v>61</v>
      </c>
      <c r="CW8" s="69" t="s">
        <v>62</v>
      </c>
      <c r="CX8" s="68" t="s">
        <v>61</v>
      </c>
      <c r="CY8" s="69" t="s">
        <v>62</v>
      </c>
      <c r="CZ8" s="68" t="s">
        <v>61</v>
      </c>
      <c r="DA8" s="69" t="s">
        <v>62</v>
      </c>
      <c r="DB8" s="68" t="s">
        <v>61</v>
      </c>
      <c r="DC8" s="69" t="s">
        <v>62</v>
      </c>
      <c r="DD8" s="68" t="s">
        <v>61</v>
      </c>
      <c r="DE8" s="69" t="s">
        <v>62</v>
      </c>
      <c r="DF8" s="68" t="s">
        <v>61</v>
      </c>
      <c r="DG8" s="69" t="s">
        <v>62</v>
      </c>
      <c r="DH8" s="68" t="s">
        <v>61</v>
      </c>
      <c r="DI8" s="69" t="s">
        <v>62</v>
      </c>
      <c r="DJ8" s="68" t="s">
        <v>61</v>
      </c>
      <c r="DK8" s="69" t="s">
        <v>62</v>
      </c>
      <c r="DL8" s="68" t="s">
        <v>61</v>
      </c>
      <c r="DM8" s="69" t="s">
        <v>62</v>
      </c>
      <c r="DN8" s="68" t="s">
        <v>61</v>
      </c>
      <c r="DO8" s="69" t="s">
        <v>62</v>
      </c>
      <c r="DP8" s="68" t="s">
        <v>61</v>
      </c>
      <c r="DQ8" s="69" t="s">
        <v>62</v>
      </c>
    </row>
    <row r="9" spans="1:122" s="61" customFormat="1" ht="15" customHeight="1">
      <c r="B9" s="70"/>
      <c r="C9" s="79">
        <v>1</v>
      </c>
      <c r="D9" s="79">
        <f>C9+1</f>
        <v>2</v>
      </c>
      <c r="E9" s="79">
        <f t="shared" ref="E9:BP9" si="0">D9+1</f>
        <v>3</v>
      </c>
      <c r="F9" s="79">
        <f t="shared" si="0"/>
        <v>4</v>
      </c>
      <c r="G9" s="79">
        <f t="shared" si="0"/>
        <v>5</v>
      </c>
      <c r="H9" s="79">
        <f t="shared" si="0"/>
        <v>6</v>
      </c>
      <c r="I9" s="79">
        <f t="shared" si="0"/>
        <v>7</v>
      </c>
      <c r="J9" s="79">
        <f t="shared" si="0"/>
        <v>8</v>
      </c>
      <c r="K9" s="79">
        <f t="shared" si="0"/>
        <v>9</v>
      </c>
      <c r="L9" s="79">
        <f t="shared" si="0"/>
        <v>10</v>
      </c>
      <c r="M9" s="79">
        <f t="shared" si="0"/>
        <v>11</v>
      </c>
      <c r="N9" s="79">
        <f t="shared" si="0"/>
        <v>12</v>
      </c>
      <c r="O9" s="79">
        <f t="shared" si="0"/>
        <v>13</v>
      </c>
      <c r="P9" s="79">
        <f t="shared" si="0"/>
        <v>14</v>
      </c>
      <c r="Q9" s="79">
        <f t="shared" si="0"/>
        <v>15</v>
      </c>
      <c r="R9" s="79">
        <f t="shared" si="0"/>
        <v>16</v>
      </c>
      <c r="S9" s="79">
        <f t="shared" si="0"/>
        <v>17</v>
      </c>
      <c r="T9" s="79">
        <f t="shared" si="0"/>
        <v>18</v>
      </c>
      <c r="U9" s="79">
        <f t="shared" si="0"/>
        <v>19</v>
      </c>
      <c r="V9" s="79">
        <f t="shared" si="0"/>
        <v>20</v>
      </c>
      <c r="W9" s="79">
        <f t="shared" si="0"/>
        <v>21</v>
      </c>
      <c r="X9" s="79">
        <f t="shared" si="0"/>
        <v>22</v>
      </c>
      <c r="Y9" s="79">
        <f t="shared" si="0"/>
        <v>23</v>
      </c>
      <c r="Z9" s="79">
        <f t="shared" si="0"/>
        <v>24</v>
      </c>
      <c r="AA9" s="79">
        <f t="shared" si="0"/>
        <v>25</v>
      </c>
      <c r="AB9" s="79">
        <f t="shared" si="0"/>
        <v>26</v>
      </c>
      <c r="AC9" s="79">
        <f t="shared" si="0"/>
        <v>27</v>
      </c>
      <c r="AD9" s="79">
        <f t="shared" si="0"/>
        <v>28</v>
      </c>
      <c r="AE9" s="79">
        <f t="shared" si="0"/>
        <v>29</v>
      </c>
      <c r="AF9" s="79">
        <f t="shared" si="0"/>
        <v>30</v>
      </c>
      <c r="AG9" s="79">
        <f t="shared" si="0"/>
        <v>31</v>
      </c>
      <c r="AH9" s="79">
        <f t="shared" si="0"/>
        <v>32</v>
      </c>
      <c r="AI9" s="79">
        <f t="shared" si="0"/>
        <v>33</v>
      </c>
      <c r="AJ9" s="79">
        <f t="shared" si="0"/>
        <v>34</v>
      </c>
      <c r="AK9" s="79">
        <f t="shared" si="0"/>
        <v>35</v>
      </c>
      <c r="AL9" s="79">
        <f t="shared" si="0"/>
        <v>36</v>
      </c>
      <c r="AM9" s="79">
        <f t="shared" si="0"/>
        <v>37</v>
      </c>
      <c r="AN9" s="79">
        <f t="shared" si="0"/>
        <v>38</v>
      </c>
      <c r="AO9" s="79">
        <f t="shared" si="0"/>
        <v>39</v>
      </c>
      <c r="AP9" s="79">
        <f t="shared" si="0"/>
        <v>40</v>
      </c>
      <c r="AQ9" s="79">
        <f t="shared" si="0"/>
        <v>41</v>
      </c>
      <c r="AR9" s="79">
        <f t="shared" si="0"/>
        <v>42</v>
      </c>
      <c r="AS9" s="79">
        <f t="shared" si="0"/>
        <v>43</v>
      </c>
      <c r="AT9" s="79">
        <f t="shared" si="0"/>
        <v>44</v>
      </c>
      <c r="AU9" s="79">
        <f t="shared" si="0"/>
        <v>45</v>
      </c>
      <c r="AV9" s="79">
        <f t="shared" si="0"/>
        <v>46</v>
      </c>
      <c r="AW9" s="79">
        <f t="shared" si="0"/>
        <v>47</v>
      </c>
      <c r="AX9" s="79">
        <f t="shared" si="0"/>
        <v>48</v>
      </c>
      <c r="AY9" s="79">
        <f t="shared" si="0"/>
        <v>49</v>
      </c>
      <c r="AZ9" s="79">
        <f t="shared" si="0"/>
        <v>50</v>
      </c>
      <c r="BA9" s="79">
        <f t="shared" si="0"/>
        <v>51</v>
      </c>
      <c r="BB9" s="79">
        <f t="shared" si="0"/>
        <v>52</v>
      </c>
      <c r="BC9" s="79">
        <f t="shared" si="0"/>
        <v>53</v>
      </c>
      <c r="BD9" s="79">
        <f t="shared" si="0"/>
        <v>54</v>
      </c>
      <c r="BE9" s="79">
        <f t="shared" si="0"/>
        <v>55</v>
      </c>
      <c r="BF9" s="79">
        <f t="shared" si="0"/>
        <v>56</v>
      </c>
      <c r="BG9" s="79">
        <f t="shared" si="0"/>
        <v>57</v>
      </c>
      <c r="BH9" s="79">
        <f t="shared" si="0"/>
        <v>58</v>
      </c>
      <c r="BI9" s="79">
        <f t="shared" si="0"/>
        <v>59</v>
      </c>
      <c r="BJ9" s="79">
        <f t="shared" si="0"/>
        <v>60</v>
      </c>
      <c r="BK9" s="79">
        <f t="shared" si="0"/>
        <v>61</v>
      </c>
      <c r="BL9" s="79">
        <f t="shared" si="0"/>
        <v>62</v>
      </c>
      <c r="BM9" s="79">
        <f t="shared" si="0"/>
        <v>63</v>
      </c>
      <c r="BN9" s="79">
        <f t="shared" si="0"/>
        <v>64</v>
      </c>
      <c r="BO9" s="79">
        <f t="shared" si="0"/>
        <v>65</v>
      </c>
      <c r="BP9" s="79">
        <f t="shared" si="0"/>
        <v>66</v>
      </c>
      <c r="BQ9" s="79">
        <f t="shared" ref="BQ9:DQ9" si="1">BP9+1</f>
        <v>67</v>
      </c>
      <c r="BR9" s="79">
        <f t="shared" si="1"/>
        <v>68</v>
      </c>
      <c r="BS9" s="79">
        <f t="shared" si="1"/>
        <v>69</v>
      </c>
      <c r="BT9" s="79">
        <f t="shared" si="1"/>
        <v>70</v>
      </c>
      <c r="BU9" s="79">
        <f t="shared" si="1"/>
        <v>71</v>
      </c>
      <c r="BV9" s="79">
        <f t="shared" si="1"/>
        <v>72</v>
      </c>
      <c r="BW9" s="79">
        <f t="shared" si="1"/>
        <v>73</v>
      </c>
      <c r="BX9" s="79">
        <f t="shared" si="1"/>
        <v>74</v>
      </c>
      <c r="BY9" s="79">
        <f t="shared" si="1"/>
        <v>75</v>
      </c>
      <c r="BZ9" s="79">
        <f t="shared" si="1"/>
        <v>76</v>
      </c>
      <c r="CA9" s="79">
        <f t="shared" si="1"/>
        <v>77</v>
      </c>
      <c r="CB9" s="79">
        <f t="shared" si="1"/>
        <v>78</v>
      </c>
      <c r="CC9" s="79">
        <f t="shared" si="1"/>
        <v>79</v>
      </c>
      <c r="CD9" s="79">
        <f t="shared" si="1"/>
        <v>80</v>
      </c>
      <c r="CE9" s="79">
        <f t="shared" si="1"/>
        <v>81</v>
      </c>
      <c r="CF9" s="79">
        <f t="shared" si="1"/>
        <v>82</v>
      </c>
      <c r="CG9" s="79">
        <f t="shared" si="1"/>
        <v>83</v>
      </c>
      <c r="CH9" s="79">
        <f t="shared" si="1"/>
        <v>84</v>
      </c>
      <c r="CI9" s="79">
        <f t="shared" si="1"/>
        <v>85</v>
      </c>
      <c r="CJ9" s="79">
        <f t="shared" si="1"/>
        <v>86</v>
      </c>
      <c r="CK9" s="79">
        <f t="shared" si="1"/>
        <v>87</v>
      </c>
      <c r="CL9" s="79">
        <f t="shared" si="1"/>
        <v>88</v>
      </c>
      <c r="CM9" s="79">
        <f t="shared" si="1"/>
        <v>89</v>
      </c>
      <c r="CN9" s="79">
        <f t="shared" si="1"/>
        <v>90</v>
      </c>
      <c r="CO9" s="79">
        <f t="shared" si="1"/>
        <v>91</v>
      </c>
      <c r="CP9" s="79">
        <f t="shared" si="1"/>
        <v>92</v>
      </c>
      <c r="CQ9" s="79">
        <f t="shared" si="1"/>
        <v>93</v>
      </c>
      <c r="CR9" s="79">
        <f t="shared" si="1"/>
        <v>94</v>
      </c>
      <c r="CS9" s="79">
        <f t="shared" si="1"/>
        <v>95</v>
      </c>
      <c r="CT9" s="79">
        <f t="shared" si="1"/>
        <v>96</v>
      </c>
      <c r="CU9" s="79">
        <f t="shared" si="1"/>
        <v>97</v>
      </c>
      <c r="CV9" s="79">
        <f t="shared" si="1"/>
        <v>98</v>
      </c>
      <c r="CW9" s="79">
        <f t="shared" si="1"/>
        <v>99</v>
      </c>
      <c r="CX9" s="79">
        <f t="shared" si="1"/>
        <v>100</v>
      </c>
      <c r="CY9" s="79">
        <f t="shared" si="1"/>
        <v>101</v>
      </c>
      <c r="CZ9" s="79">
        <f t="shared" si="1"/>
        <v>102</v>
      </c>
      <c r="DA9" s="79">
        <f t="shared" si="1"/>
        <v>103</v>
      </c>
      <c r="DB9" s="79">
        <f t="shared" si="1"/>
        <v>104</v>
      </c>
      <c r="DC9" s="79">
        <f t="shared" si="1"/>
        <v>105</v>
      </c>
      <c r="DD9" s="79">
        <f t="shared" si="1"/>
        <v>106</v>
      </c>
      <c r="DE9" s="79">
        <f t="shared" si="1"/>
        <v>107</v>
      </c>
      <c r="DF9" s="79">
        <f t="shared" si="1"/>
        <v>108</v>
      </c>
      <c r="DG9" s="79">
        <f t="shared" si="1"/>
        <v>109</v>
      </c>
      <c r="DH9" s="79">
        <f t="shared" si="1"/>
        <v>110</v>
      </c>
      <c r="DI9" s="79">
        <f t="shared" si="1"/>
        <v>111</v>
      </c>
      <c r="DJ9" s="79">
        <f t="shared" si="1"/>
        <v>112</v>
      </c>
      <c r="DK9" s="79">
        <f t="shared" si="1"/>
        <v>113</v>
      </c>
      <c r="DL9" s="79">
        <f t="shared" si="1"/>
        <v>114</v>
      </c>
      <c r="DM9" s="79">
        <f t="shared" si="1"/>
        <v>115</v>
      </c>
      <c r="DN9" s="79">
        <f t="shared" si="1"/>
        <v>116</v>
      </c>
      <c r="DO9" s="79">
        <f t="shared" si="1"/>
        <v>117</v>
      </c>
      <c r="DP9" s="79">
        <f t="shared" si="1"/>
        <v>118</v>
      </c>
      <c r="DQ9" s="79">
        <f t="shared" si="1"/>
        <v>119</v>
      </c>
    </row>
    <row r="10" spans="1:122" s="71" customFormat="1" ht="21" customHeight="1">
      <c r="B10" s="82">
        <v>1</v>
      </c>
      <c r="C10" s="84" t="s">
        <v>93</v>
      </c>
      <c r="D10" s="73">
        <v>6632336.5149999997</v>
      </c>
      <c r="E10" s="73">
        <v>1869070.3130000001</v>
      </c>
      <c r="F10" s="73">
        <v>4311616.1155000003</v>
      </c>
      <c r="G10" s="73">
        <v>1381156.6880000001</v>
      </c>
      <c r="H10" s="73">
        <v>2320720.3994999998</v>
      </c>
      <c r="I10" s="73">
        <v>487913.625</v>
      </c>
      <c r="J10" s="73">
        <v>1104498</v>
      </c>
      <c r="K10" s="73">
        <v>364957.408</v>
      </c>
      <c r="L10" s="73">
        <v>767000</v>
      </c>
      <c r="M10" s="73">
        <v>115030.338</v>
      </c>
      <c r="N10" s="73">
        <v>1065500</v>
      </c>
      <c r="O10" s="73">
        <v>354136.93800000002</v>
      </c>
      <c r="P10" s="73">
        <v>88000</v>
      </c>
      <c r="Q10" s="73">
        <v>3353.32</v>
      </c>
      <c r="R10" s="73">
        <v>27000</v>
      </c>
      <c r="S10" s="73">
        <v>5304.08</v>
      </c>
      <c r="T10" s="73">
        <v>679000</v>
      </c>
      <c r="U10" s="73">
        <v>111677.018</v>
      </c>
      <c r="V10" s="73">
        <v>0</v>
      </c>
      <c r="W10" s="73">
        <v>0</v>
      </c>
      <c r="X10" s="73">
        <v>0</v>
      </c>
      <c r="Y10" s="73">
        <v>0</v>
      </c>
      <c r="Z10" s="73">
        <v>0</v>
      </c>
      <c r="AA10" s="73">
        <v>0</v>
      </c>
      <c r="AB10" s="73">
        <v>0</v>
      </c>
      <c r="AC10" s="73">
        <v>0</v>
      </c>
      <c r="AD10" s="73">
        <v>6053.3154999999997</v>
      </c>
      <c r="AE10" s="73">
        <v>145</v>
      </c>
      <c r="AF10" s="73">
        <v>-870279.60049999994</v>
      </c>
      <c r="AG10" s="73">
        <v>334977.74300000002</v>
      </c>
      <c r="AH10" s="73">
        <v>5353.3154999999997</v>
      </c>
      <c r="AI10" s="73">
        <v>0</v>
      </c>
      <c r="AJ10" s="73">
        <v>276000</v>
      </c>
      <c r="AK10" s="73">
        <v>14562.852000000001</v>
      </c>
      <c r="AL10" s="73">
        <v>0</v>
      </c>
      <c r="AM10" s="73">
        <v>0</v>
      </c>
      <c r="AN10" s="73">
        <v>101000</v>
      </c>
      <c r="AO10" s="73">
        <v>19014.596000000001</v>
      </c>
      <c r="AP10" s="73">
        <v>700</v>
      </c>
      <c r="AQ10" s="73">
        <v>145</v>
      </c>
      <c r="AR10" s="73">
        <v>2730000</v>
      </c>
      <c r="AS10" s="73">
        <v>605862.54</v>
      </c>
      <c r="AT10" s="73">
        <v>0</v>
      </c>
      <c r="AU10" s="73">
        <v>0</v>
      </c>
      <c r="AV10" s="73">
        <v>-3977279.6005000002</v>
      </c>
      <c r="AW10" s="73">
        <v>-304462.245</v>
      </c>
      <c r="AX10" s="73">
        <v>500000</v>
      </c>
      <c r="AY10" s="73">
        <v>203938.03899999999</v>
      </c>
      <c r="AZ10" s="73">
        <v>0</v>
      </c>
      <c r="BA10" s="73">
        <v>0</v>
      </c>
      <c r="BB10" s="73">
        <v>500000</v>
      </c>
      <c r="BC10" s="73">
        <v>203938.03899999999</v>
      </c>
      <c r="BD10" s="73">
        <v>0</v>
      </c>
      <c r="BE10" s="73">
        <v>0</v>
      </c>
      <c r="BF10" s="73">
        <v>0</v>
      </c>
      <c r="BG10" s="73">
        <v>0</v>
      </c>
      <c r="BH10" s="73">
        <v>0</v>
      </c>
      <c r="BI10" s="73">
        <v>0</v>
      </c>
      <c r="BJ10" s="73">
        <v>640300</v>
      </c>
      <c r="BK10" s="73">
        <v>230919.84599999999</v>
      </c>
      <c r="BL10" s="73">
        <v>544000</v>
      </c>
      <c r="BM10" s="73">
        <v>8963.81</v>
      </c>
      <c r="BN10" s="73">
        <v>350300</v>
      </c>
      <c r="BO10" s="73">
        <v>133816.18299999999</v>
      </c>
      <c r="BP10" s="73">
        <v>74000</v>
      </c>
      <c r="BQ10" s="73">
        <v>0</v>
      </c>
      <c r="BR10" s="73">
        <v>0</v>
      </c>
      <c r="BS10" s="73">
        <v>0</v>
      </c>
      <c r="BT10" s="73">
        <v>0</v>
      </c>
      <c r="BU10" s="73">
        <v>0</v>
      </c>
      <c r="BV10" s="73">
        <v>290000</v>
      </c>
      <c r="BW10" s="73">
        <v>97103.663</v>
      </c>
      <c r="BX10" s="73">
        <v>400000</v>
      </c>
      <c r="BY10" s="73">
        <v>2783.81</v>
      </c>
      <c r="BZ10" s="73">
        <v>0</v>
      </c>
      <c r="CA10" s="73">
        <v>0</v>
      </c>
      <c r="CB10" s="73">
        <v>70000</v>
      </c>
      <c r="CC10" s="73">
        <v>6180</v>
      </c>
      <c r="CD10" s="73">
        <v>0</v>
      </c>
      <c r="CE10" s="73">
        <v>0</v>
      </c>
      <c r="CF10" s="73">
        <v>0</v>
      </c>
      <c r="CG10" s="73">
        <v>0</v>
      </c>
      <c r="CH10" s="73">
        <v>10000</v>
      </c>
      <c r="CI10" s="73">
        <v>2100</v>
      </c>
      <c r="CJ10" s="73">
        <v>430000</v>
      </c>
      <c r="CK10" s="73">
        <v>0</v>
      </c>
      <c r="CL10" s="73">
        <v>230000</v>
      </c>
      <c r="CM10" s="73">
        <v>101938.247</v>
      </c>
      <c r="CN10" s="73">
        <v>575000</v>
      </c>
      <c r="CO10" s="73">
        <v>5091.3239999999996</v>
      </c>
      <c r="CP10" s="73">
        <v>220000</v>
      </c>
      <c r="CQ10" s="73">
        <v>96850.247000000003</v>
      </c>
      <c r="CR10" s="73">
        <v>30000</v>
      </c>
      <c r="CS10" s="73">
        <v>0</v>
      </c>
      <c r="CT10" s="73">
        <v>200000</v>
      </c>
      <c r="CU10" s="73">
        <v>96850.247000000003</v>
      </c>
      <c r="CV10" s="73">
        <v>30000</v>
      </c>
      <c r="CW10" s="73">
        <v>0</v>
      </c>
      <c r="CX10" s="73">
        <v>1077764.8</v>
      </c>
      <c r="CY10" s="73">
        <v>466695.44799999997</v>
      </c>
      <c r="CZ10" s="73">
        <v>875000</v>
      </c>
      <c r="DA10" s="73">
        <v>23850.41</v>
      </c>
      <c r="DB10" s="73">
        <v>870500</v>
      </c>
      <c r="DC10" s="73">
        <v>386888.4</v>
      </c>
      <c r="DD10" s="73">
        <v>875000</v>
      </c>
      <c r="DE10" s="73">
        <v>23850.41</v>
      </c>
      <c r="DF10" s="73">
        <v>43000</v>
      </c>
      <c r="DG10" s="73">
        <v>10462.700000000001</v>
      </c>
      <c r="DH10" s="73">
        <v>0</v>
      </c>
      <c r="DI10" s="73">
        <v>0</v>
      </c>
      <c r="DJ10" s="73">
        <f t="shared" ref="DJ10:DK17" si="2">DL10+DN10-DP10</f>
        <v>700000</v>
      </c>
      <c r="DK10" s="73">
        <f t="shared" si="2"/>
        <v>0</v>
      </c>
      <c r="DL10" s="73">
        <v>700000</v>
      </c>
      <c r="DM10" s="73">
        <v>0</v>
      </c>
      <c r="DN10" s="73">
        <v>0</v>
      </c>
      <c r="DO10" s="73">
        <v>0</v>
      </c>
      <c r="DP10" s="73">
        <v>0</v>
      </c>
      <c r="DQ10" s="73">
        <v>0</v>
      </c>
    </row>
    <row r="11" spans="1:122" s="71" customFormat="1" ht="21" customHeight="1">
      <c r="B11" s="82">
        <v>2</v>
      </c>
      <c r="C11" s="84" t="s">
        <v>94</v>
      </c>
      <c r="D11" s="73">
        <v>103455.09819999999</v>
      </c>
      <c r="E11" s="73">
        <v>28386.406299999999</v>
      </c>
      <c r="F11" s="73">
        <v>59081.599999999999</v>
      </c>
      <c r="G11" s="73">
        <v>10214.4053</v>
      </c>
      <c r="H11" s="73">
        <v>64373.498200000002</v>
      </c>
      <c r="I11" s="73">
        <v>18172.001</v>
      </c>
      <c r="J11" s="73">
        <v>34016.800000000003</v>
      </c>
      <c r="K11" s="73">
        <v>10014.4053</v>
      </c>
      <c r="L11" s="73">
        <v>953.49800000000005</v>
      </c>
      <c r="M11" s="73">
        <v>625</v>
      </c>
      <c r="N11" s="73">
        <v>33016.800000000003</v>
      </c>
      <c r="O11" s="73">
        <v>9834.4053000000004</v>
      </c>
      <c r="P11" s="73">
        <v>953.49800000000005</v>
      </c>
      <c r="Q11" s="73">
        <v>625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-3252.9989999999998</v>
      </c>
      <c r="AH11" s="73">
        <v>0</v>
      </c>
      <c r="AI11" s="73">
        <v>0</v>
      </c>
      <c r="AJ11" s="73">
        <v>0</v>
      </c>
      <c r="AK11" s="73">
        <v>0</v>
      </c>
      <c r="AL11" s="73">
        <v>0</v>
      </c>
      <c r="AM11" s="73">
        <v>0</v>
      </c>
      <c r="AN11" s="73">
        <v>0</v>
      </c>
      <c r="AO11" s="73">
        <v>0</v>
      </c>
      <c r="AP11" s="73">
        <v>0</v>
      </c>
      <c r="AQ11" s="73">
        <v>0</v>
      </c>
      <c r="AR11" s="73">
        <v>0</v>
      </c>
      <c r="AS11" s="73">
        <v>0</v>
      </c>
      <c r="AT11" s="73">
        <v>0</v>
      </c>
      <c r="AU11" s="73">
        <v>0</v>
      </c>
      <c r="AV11" s="73">
        <v>0</v>
      </c>
      <c r="AW11" s="73">
        <v>-3252.9989999999998</v>
      </c>
      <c r="AX11" s="73">
        <v>0</v>
      </c>
      <c r="AY11" s="73">
        <v>0</v>
      </c>
      <c r="AZ11" s="73">
        <v>0</v>
      </c>
      <c r="BA11" s="73">
        <v>0</v>
      </c>
      <c r="BB11" s="73">
        <v>0</v>
      </c>
      <c r="BC11" s="73">
        <v>0</v>
      </c>
      <c r="BD11" s="73">
        <v>0</v>
      </c>
      <c r="BE11" s="73">
        <v>0</v>
      </c>
      <c r="BF11" s="73">
        <v>0</v>
      </c>
      <c r="BG11" s="73">
        <v>0</v>
      </c>
      <c r="BH11" s="73">
        <v>0</v>
      </c>
      <c r="BI11" s="73">
        <v>0</v>
      </c>
      <c r="BJ11" s="73">
        <v>2264.8000000000002</v>
      </c>
      <c r="BK11" s="73">
        <v>200</v>
      </c>
      <c r="BL11" s="73">
        <v>63420.000200000002</v>
      </c>
      <c r="BM11" s="73">
        <v>20800</v>
      </c>
      <c r="BN11" s="73">
        <v>0</v>
      </c>
      <c r="BO11" s="73">
        <v>0</v>
      </c>
      <c r="BP11" s="73">
        <v>0</v>
      </c>
      <c r="BQ11" s="73">
        <v>0</v>
      </c>
      <c r="BR11" s="73">
        <v>0</v>
      </c>
      <c r="BS11" s="73">
        <v>0</v>
      </c>
      <c r="BT11" s="73">
        <v>0</v>
      </c>
      <c r="BU11" s="73">
        <v>0</v>
      </c>
      <c r="BV11" s="73">
        <v>2264.8000000000002</v>
      </c>
      <c r="BW11" s="73">
        <v>200</v>
      </c>
      <c r="BX11" s="73">
        <v>63420.000200000002</v>
      </c>
      <c r="BY11" s="73">
        <v>20800</v>
      </c>
      <c r="BZ11" s="73">
        <v>0</v>
      </c>
      <c r="CA11" s="73">
        <v>0</v>
      </c>
      <c r="CB11" s="73">
        <v>0</v>
      </c>
      <c r="CC11" s="73">
        <v>0</v>
      </c>
      <c r="CD11" s="73">
        <v>0</v>
      </c>
      <c r="CE11" s="73">
        <v>0</v>
      </c>
      <c r="CF11" s="73">
        <v>0</v>
      </c>
      <c r="CG11" s="73">
        <v>0</v>
      </c>
      <c r="CH11" s="73">
        <v>0</v>
      </c>
      <c r="CI11" s="73">
        <v>0</v>
      </c>
      <c r="CJ11" s="73">
        <v>0</v>
      </c>
      <c r="CK11" s="73">
        <v>0</v>
      </c>
      <c r="CL11" s="73">
        <v>100</v>
      </c>
      <c r="CM11" s="73">
        <v>0</v>
      </c>
      <c r="CN11" s="73">
        <v>0</v>
      </c>
      <c r="CO11" s="73">
        <v>0</v>
      </c>
      <c r="CP11" s="73">
        <v>100</v>
      </c>
      <c r="CQ11" s="73">
        <v>0</v>
      </c>
      <c r="CR11" s="73">
        <v>0</v>
      </c>
      <c r="CS11" s="73">
        <v>0</v>
      </c>
      <c r="CT11" s="73">
        <v>100</v>
      </c>
      <c r="CU11" s="73">
        <v>0</v>
      </c>
      <c r="CV11" s="73">
        <v>0</v>
      </c>
      <c r="CW11" s="73">
        <v>0</v>
      </c>
      <c r="CX11" s="73">
        <v>0</v>
      </c>
      <c r="CY11" s="73">
        <v>0</v>
      </c>
      <c r="CZ11" s="73">
        <v>0</v>
      </c>
      <c r="DA11" s="73">
        <v>0</v>
      </c>
      <c r="DB11" s="73">
        <v>0</v>
      </c>
      <c r="DC11" s="73">
        <v>0</v>
      </c>
      <c r="DD11" s="73">
        <v>0</v>
      </c>
      <c r="DE11" s="73">
        <v>0</v>
      </c>
      <c r="DF11" s="73">
        <v>2700</v>
      </c>
      <c r="DG11" s="73">
        <v>0</v>
      </c>
      <c r="DH11" s="73">
        <v>0</v>
      </c>
      <c r="DI11" s="73">
        <v>0</v>
      </c>
      <c r="DJ11" s="73">
        <f t="shared" si="2"/>
        <v>0</v>
      </c>
      <c r="DK11" s="73">
        <f t="shared" si="2"/>
        <v>0</v>
      </c>
      <c r="DL11" s="73">
        <v>20000</v>
      </c>
      <c r="DM11" s="73">
        <v>0</v>
      </c>
      <c r="DN11" s="73">
        <v>0</v>
      </c>
      <c r="DO11" s="73">
        <v>0</v>
      </c>
      <c r="DP11" s="73">
        <v>20000</v>
      </c>
      <c r="DQ11" s="73">
        <v>0</v>
      </c>
    </row>
    <row r="12" spans="1:122" s="71" customFormat="1" ht="21.75" customHeight="1">
      <c r="B12" s="82">
        <v>3</v>
      </c>
      <c r="C12" s="84" t="s">
        <v>95</v>
      </c>
      <c r="D12" s="73">
        <v>1701003.7704</v>
      </c>
      <c r="E12" s="73">
        <v>1148756.2153</v>
      </c>
      <c r="F12" s="73">
        <v>1401227.5271000001</v>
      </c>
      <c r="G12" s="73">
        <v>667734.38890000002</v>
      </c>
      <c r="H12" s="73">
        <v>549776.24329999997</v>
      </c>
      <c r="I12" s="73">
        <v>561471.82640000002</v>
      </c>
      <c r="J12" s="73">
        <v>368701.72710000002</v>
      </c>
      <c r="K12" s="73">
        <v>185090.16810000001</v>
      </c>
      <c r="L12" s="73">
        <v>408892.745</v>
      </c>
      <c r="M12" s="73">
        <v>324368.04479999997</v>
      </c>
      <c r="N12" s="73">
        <v>322519.87</v>
      </c>
      <c r="O12" s="73">
        <v>168627.59030000001</v>
      </c>
      <c r="P12" s="73">
        <v>377612.745</v>
      </c>
      <c r="Q12" s="73">
        <v>320685.32579999999</v>
      </c>
      <c r="R12" s="73">
        <v>43954.657099999997</v>
      </c>
      <c r="S12" s="73">
        <v>15251.4208</v>
      </c>
      <c r="T12" s="73">
        <v>31280</v>
      </c>
      <c r="U12" s="73">
        <v>3682.7190000000001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-119616.50169999999</v>
      </c>
      <c r="AG12" s="73">
        <v>171377.76360000001</v>
      </c>
      <c r="AH12" s="73">
        <v>0</v>
      </c>
      <c r="AI12" s="73">
        <v>0</v>
      </c>
      <c r="AJ12" s="73">
        <v>0</v>
      </c>
      <c r="AK12" s="73">
        <v>0</v>
      </c>
      <c r="AL12" s="73">
        <v>0</v>
      </c>
      <c r="AM12" s="73">
        <v>0</v>
      </c>
      <c r="AN12" s="73">
        <v>99052.012000000002</v>
      </c>
      <c r="AO12" s="73">
        <v>25346.795999999998</v>
      </c>
      <c r="AP12" s="73">
        <v>0</v>
      </c>
      <c r="AQ12" s="73">
        <v>0</v>
      </c>
      <c r="AR12" s="73">
        <v>781331.48629999999</v>
      </c>
      <c r="AS12" s="73">
        <v>299670.79399999999</v>
      </c>
      <c r="AT12" s="73">
        <v>0</v>
      </c>
      <c r="AU12" s="73">
        <v>0</v>
      </c>
      <c r="AV12" s="73">
        <v>-1000000</v>
      </c>
      <c r="AW12" s="73">
        <v>-153639.82639999999</v>
      </c>
      <c r="AX12" s="73">
        <v>0</v>
      </c>
      <c r="AY12" s="73">
        <v>0</v>
      </c>
      <c r="AZ12" s="73">
        <v>0</v>
      </c>
      <c r="BA12" s="73">
        <v>0</v>
      </c>
      <c r="BB12" s="73">
        <v>0</v>
      </c>
      <c r="BC12" s="73">
        <v>0</v>
      </c>
      <c r="BD12" s="73">
        <v>0</v>
      </c>
      <c r="BE12" s="73">
        <v>0</v>
      </c>
      <c r="BF12" s="73">
        <v>0</v>
      </c>
      <c r="BG12" s="73">
        <v>0</v>
      </c>
      <c r="BH12" s="73">
        <v>0</v>
      </c>
      <c r="BI12" s="73">
        <v>0</v>
      </c>
      <c r="BJ12" s="73">
        <v>411220</v>
      </c>
      <c r="BK12" s="73">
        <v>207825.6208</v>
      </c>
      <c r="BL12" s="73">
        <v>260000</v>
      </c>
      <c r="BM12" s="73">
        <v>65726.017999999996</v>
      </c>
      <c r="BN12" s="73">
        <v>500</v>
      </c>
      <c r="BO12" s="73">
        <v>0</v>
      </c>
      <c r="BP12" s="73">
        <v>200000</v>
      </c>
      <c r="BQ12" s="73">
        <v>57853.771999999997</v>
      </c>
      <c r="BR12" s="73">
        <v>0</v>
      </c>
      <c r="BS12" s="73">
        <v>0</v>
      </c>
      <c r="BT12" s="73">
        <v>0</v>
      </c>
      <c r="BU12" s="73">
        <v>0</v>
      </c>
      <c r="BV12" s="73">
        <v>500</v>
      </c>
      <c r="BW12" s="73">
        <v>0</v>
      </c>
      <c r="BX12" s="73">
        <v>60000</v>
      </c>
      <c r="BY12" s="73">
        <v>7872.2460000000001</v>
      </c>
      <c r="BZ12" s="73">
        <v>50000</v>
      </c>
      <c r="CA12" s="73">
        <v>32966.620799999997</v>
      </c>
      <c r="CB12" s="73">
        <v>0</v>
      </c>
      <c r="CC12" s="73">
        <v>0</v>
      </c>
      <c r="CD12" s="73">
        <v>360220</v>
      </c>
      <c r="CE12" s="73">
        <v>174859</v>
      </c>
      <c r="CF12" s="73">
        <v>0</v>
      </c>
      <c r="CG12" s="73">
        <v>0</v>
      </c>
      <c r="CH12" s="73">
        <v>0</v>
      </c>
      <c r="CI12" s="73">
        <v>0</v>
      </c>
      <c r="CJ12" s="73">
        <v>0</v>
      </c>
      <c r="CK12" s="73">
        <v>0</v>
      </c>
      <c r="CL12" s="73">
        <v>60288.1</v>
      </c>
      <c r="CM12" s="73">
        <v>36693.199999999997</v>
      </c>
      <c r="CN12" s="73">
        <v>500</v>
      </c>
      <c r="CO12" s="73">
        <v>0</v>
      </c>
      <c r="CP12" s="73">
        <v>35665</v>
      </c>
      <c r="CQ12" s="73">
        <v>21524.2</v>
      </c>
      <c r="CR12" s="73">
        <v>0</v>
      </c>
      <c r="CS12" s="73">
        <v>0</v>
      </c>
      <c r="CT12" s="73">
        <v>23565</v>
      </c>
      <c r="CU12" s="73">
        <v>15075</v>
      </c>
      <c r="CV12" s="73">
        <v>0</v>
      </c>
      <c r="CW12" s="73">
        <v>0</v>
      </c>
      <c r="CX12" s="73">
        <v>287587.7</v>
      </c>
      <c r="CY12" s="73">
        <v>148042.4</v>
      </c>
      <c r="CZ12" s="73">
        <v>0</v>
      </c>
      <c r="DA12" s="73">
        <v>0</v>
      </c>
      <c r="DB12" s="73">
        <v>168546.7</v>
      </c>
      <c r="DC12" s="73">
        <v>79617.2</v>
      </c>
      <c r="DD12" s="73">
        <v>0</v>
      </c>
      <c r="DE12" s="73">
        <v>0</v>
      </c>
      <c r="DF12" s="73">
        <v>23430</v>
      </c>
      <c r="DG12" s="73">
        <v>9633</v>
      </c>
      <c r="DH12" s="73">
        <v>0</v>
      </c>
      <c r="DI12" s="73">
        <v>0</v>
      </c>
      <c r="DJ12" s="73">
        <f t="shared" si="2"/>
        <v>0</v>
      </c>
      <c r="DK12" s="73">
        <f t="shared" si="2"/>
        <v>0</v>
      </c>
      <c r="DL12" s="73">
        <v>250000</v>
      </c>
      <c r="DM12" s="73">
        <v>80450</v>
      </c>
      <c r="DN12" s="73">
        <v>0</v>
      </c>
      <c r="DO12" s="73">
        <v>0</v>
      </c>
      <c r="DP12" s="73">
        <v>250000</v>
      </c>
      <c r="DQ12" s="73">
        <v>80450</v>
      </c>
    </row>
    <row r="13" spans="1:122" s="71" customFormat="1" ht="20.25" customHeight="1">
      <c r="B13" s="82">
        <v>4</v>
      </c>
      <c r="C13" s="84" t="s">
        <v>96</v>
      </c>
      <c r="D13" s="73">
        <v>326767.40000000002</v>
      </c>
      <c r="E13" s="73">
        <v>31304.957399999999</v>
      </c>
      <c r="F13" s="73">
        <v>243446.39999999999</v>
      </c>
      <c r="G13" s="73">
        <v>32072.381399999998</v>
      </c>
      <c r="H13" s="73">
        <v>128321</v>
      </c>
      <c r="I13" s="73">
        <v>-767.42399999999998</v>
      </c>
      <c r="J13" s="73">
        <v>154826.4</v>
      </c>
      <c r="K13" s="73">
        <v>30732.6414</v>
      </c>
      <c r="L13" s="73">
        <v>69348.38</v>
      </c>
      <c r="M13" s="73">
        <v>2386.5</v>
      </c>
      <c r="N13" s="73">
        <v>141826.4</v>
      </c>
      <c r="O13" s="73">
        <v>30552.6414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v>0</v>
      </c>
      <c r="AC13" s="73">
        <v>0</v>
      </c>
      <c r="AD13" s="73">
        <v>9000</v>
      </c>
      <c r="AE13" s="73">
        <v>0</v>
      </c>
      <c r="AF13" s="73">
        <v>16651.62</v>
      </c>
      <c r="AG13" s="73">
        <v>-4428.924</v>
      </c>
      <c r="AH13" s="73">
        <v>0</v>
      </c>
      <c r="AI13" s="73">
        <v>0</v>
      </c>
      <c r="AJ13" s="73">
        <v>0</v>
      </c>
      <c r="AK13" s="73">
        <v>0</v>
      </c>
      <c r="AL13" s="73">
        <v>0</v>
      </c>
      <c r="AM13" s="73">
        <v>0</v>
      </c>
      <c r="AN13" s="73">
        <v>0</v>
      </c>
      <c r="AO13" s="73">
        <v>0</v>
      </c>
      <c r="AP13" s="73">
        <v>9000</v>
      </c>
      <c r="AQ13" s="73">
        <v>0</v>
      </c>
      <c r="AR13" s="73">
        <v>21000</v>
      </c>
      <c r="AS13" s="73">
        <v>0</v>
      </c>
      <c r="AT13" s="73">
        <v>0</v>
      </c>
      <c r="AU13" s="73">
        <v>0</v>
      </c>
      <c r="AV13" s="73">
        <v>-4348.38</v>
      </c>
      <c r="AW13" s="73">
        <v>-4428.924</v>
      </c>
      <c r="AX13" s="73">
        <v>1620</v>
      </c>
      <c r="AY13" s="73">
        <v>0</v>
      </c>
      <c r="AZ13" s="73">
        <v>0</v>
      </c>
      <c r="BA13" s="73">
        <v>0</v>
      </c>
      <c r="BB13" s="73">
        <v>1620</v>
      </c>
      <c r="BC13" s="73">
        <v>0</v>
      </c>
      <c r="BD13" s="73">
        <v>0</v>
      </c>
      <c r="BE13" s="73">
        <v>0</v>
      </c>
      <c r="BF13" s="73">
        <v>0</v>
      </c>
      <c r="BG13" s="73">
        <v>0</v>
      </c>
      <c r="BH13" s="73">
        <v>0</v>
      </c>
      <c r="BI13" s="73">
        <v>0</v>
      </c>
      <c r="BJ13" s="73">
        <v>21000</v>
      </c>
      <c r="BK13" s="73">
        <v>959.74</v>
      </c>
      <c r="BL13" s="73">
        <v>42321</v>
      </c>
      <c r="BM13" s="73">
        <v>1275</v>
      </c>
      <c r="BN13" s="73">
        <v>0</v>
      </c>
      <c r="BO13" s="73">
        <v>0</v>
      </c>
      <c r="BP13" s="73">
        <v>0</v>
      </c>
      <c r="BQ13" s="73">
        <v>0</v>
      </c>
      <c r="BR13" s="73">
        <v>0</v>
      </c>
      <c r="BS13" s="73">
        <v>0</v>
      </c>
      <c r="BT13" s="73">
        <v>0</v>
      </c>
      <c r="BU13" s="73">
        <v>0</v>
      </c>
      <c r="BV13" s="73">
        <v>14000</v>
      </c>
      <c r="BW13" s="73">
        <v>52</v>
      </c>
      <c r="BX13" s="73">
        <v>32321</v>
      </c>
      <c r="BY13" s="73">
        <v>775</v>
      </c>
      <c r="BZ13" s="73">
        <v>7000</v>
      </c>
      <c r="CA13" s="73">
        <v>907.74</v>
      </c>
      <c r="CB13" s="73">
        <v>10000</v>
      </c>
      <c r="CC13" s="73">
        <v>500</v>
      </c>
      <c r="CD13" s="73">
        <v>0</v>
      </c>
      <c r="CE13" s="73">
        <v>0</v>
      </c>
      <c r="CF13" s="73">
        <v>0</v>
      </c>
      <c r="CG13" s="73">
        <v>0</v>
      </c>
      <c r="CH13" s="73">
        <v>0</v>
      </c>
      <c r="CI13" s="73">
        <v>0</v>
      </c>
      <c r="CJ13" s="73">
        <v>0</v>
      </c>
      <c r="CK13" s="73">
        <v>0</v>
      </c>
      <c r="CL13" s="73">
        <v>0</v>
      </c>
      <c r="CM13" s="73">
        <v>0</v>
      </c>
      <c r="CN13" s="73">
        <v>0</v>
      </c>
      <c r="CO13" s="73">
        <v>0</v>
      </c>
      <c r="CP13" s="73">
        <v>0</v>
      </c>
      <c r="CQ13" s="73">
        <v>0</v>
      </c>
      <c r="CR13" s="73">
        <v>0</v>
      </c>
      <c r="CS13" s="73">
        <v>0</v>
      </c>
      <c r="CT13" s="73">
        <v>0</v>
      </c>
      <c r="CU13" s="73">
        <v>0</v>
      </c>
      <c r="CV13" s="73">
        <v>0</v>
      </c>
      <c r="CW13" s="73">
        <v>0</v>
      </c>
      <c r="CX13" s="73">
        <v>4000</v>
      </c>
      <c r="CY13" s="73">
        <v>0</v>
      </c>
      <c r="CZ13" s="73">
        <v>0</v>
      </c>
      <c r="DA13" s="73">
        <v>0</v>
      </c>
      <c r="DB13" s="73">
        <v>0</v>
      </c>
      <c r="DC13" s="73">
        <v>0</v>
      </c>
      <c r="DD13" s="73">
        <v>0</v>
      </c>
      <c r="DE13" s="73">
        <v>0</v>
      </c>
      <c r="DF13" s="73">
        <v>8000</v>
      </c>
      <c r="DG13" s="73">
        <v>380</v>
      </c>
      <c r="DH13" s="73">
        <v>0</v>
      </c>
      <c r="DI13" s="73">
        <v>0</v>
      </c>
      <c r="DJ13" s="73">
        <f t="shared" si="2"/>
        <v>0</v>
      </c>
      <c r="DK13" s="73">
        <f t="shared" si="2"/>
        <v>0</v>
      </c>
      <c r="DL13" s="73">
        <v>45000</v>
      </c>
      <c r="DM13" s="73">
        <v>0</v>
      </c>
      <c r="DN13" s="73">
        <v>0</v>
      </c>
      <c r="DO13" s="73">
        <v>0</v>
      </c>
      <c r="DP13" s="73">
        <v>45000</v>
      </c>
      <c r="DQ13" s="73">
        <v>0</v>
      </c>
    </row>
    <row r="14" spans="1:122" s="71" customFormat="1" ht="21" customHeight="1">
      <c r="A14" s="74"/>
      <c r="B14" s="82">
        <v>5</v>
      </c>
      <c r="C14" s="84" t="s">
        <v>97</v>
      </c>
      <c r="D14" s="73">
        <v>561724.36800000002</v>
      </c>
      <c r="E14" s="73">
        <v>156207.49419999999</v>
      </c>
      <c r="F14" s="73">
        <v>547724.36800000002</v>
      </c>
      <c r="G14" s="73">
        <v>155366.24</v>
      </c>
      <c r="H14" s="73">
        <v>177352.13</v>
      </c>
      <c r="I14" s="73">
        <v>841.25419999999997</v>
      </c>
      <c r="J14" s="73">
        <v>213350</v>
      </c>
      <c r="K14" s="73">
        <v>94396.260999999999</v>
      </c>
      <c r="L14" s="73">
        <v>63536</v>
      </c>
      <c r="M14" s="73">
        <v>1503.8191999999999</v>
      </c>
      <c r="N14" s="73">
        <v>196650</v>
      </c>
      <c r="O14" s="73">
        <v>90644.839800000002</v>
      </c>
      <c r="P14" s="73">
        <v>63536</v>
      </c>
      <c r="Q14" s="73">
        <v>1503.8191999999999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v>0</v>
      </c>
      <c r="AC14" s="73">
        <v>0</v>
      </c>
      <c r="AD14" s="73">
        <v>0</v>
      </c>
      <c r="AE14" s="73">
        <v>0</v>
      </c>
      <c r="AF14" s="73">
        <v>113816.13</v>
      </c>
      <c r="AG14" s="73">
        <v>-662.56500000000005</v>
      </c>
      <c r="AH14" s="73">
        <v>0</v>
      </c>
      <c r="AI14" s="73">
        <v>0</v>
      </c>
      <c r="AJ14" s="73">
        <v>0</v>
      </c>
      <c r="AK14" s="73">
        <v>0</v>
      </c>
      <c r="AL14" s="73">
        <v>0</v>
      </c>
      <c r="AM14" s="73">
        <v>0</v>
      </c>
      <c r="AN14" s="73">
        <v>113816.13</v>
      </c>
      <c r="AO14" s="73">
        <v>0</v>
      </c>
      <c r="AP14" s="73">
        <v>0</v>
      </c>
      <c r="AQ14" s="73">
        <v>0</v>
      </c>
      <c r="AR14" s="73">
        <v>0</v>
      </c>
      <c r="AS14" s="73">
        <v>0</v>
      </c>
      <c r="AT14" s="73">
        <v>0</v>
      </c>
      <c r="AU14" s="73">
        <v>0</v>
      </c>
      <c r="AV14" s="73">
        <v>0</v>
      </c>
      <c r="AW14" s="73">
        <v>-662.56500000000005</v>
      </c>
      <c r="AX14" s="73">
        <v>0</v>
      </c>
      <c r="AY14" s="73">
        <v>0</v>
      </c>
      <c r="AZ14" s="73">
        <v>0</v>
      </c>
      <c r="BA14" s="73">
        <v>0</v>
      </c>
      <c r="BB14" s="73">
        <v>0</v>
      </c>
      <c r="BC14" s="73">
        <v>0</v>
      </c>
      <c r="BD14" s="73">
        <v>0</v>
      </c>
      <c r="BE14" s="73">
        <v>0</v>
      </c>
      <c r="BF14" s="73">
        <v>0</v>
      </c>
      <c r="BG14" s="73">
        <v>0</v>
      </c>
      <c r="BH14" s="73">
        <v>0</v>
      </c>
      <c r="BI14" s="73">
        <v>0</v>
      </c>
      <c r="BJ14" s="73">
        <v>91372.237999999998</v>
      </c>
      <c r="BK14" s="73">
        <v>42826.000999999997</v>
      </c>
      <c r="BL14" s="73">
        <v>0</v>
      </c>
      <c r="BM14" s="73">
        <v>0</v>
      </c>
      <c r="BN14" s="73">
        <v>0</v>
      </c>
      <c r="BO14" s="73">
        <v>0</v>
      </c>
      <c r="BP14" s="73">
        <v>0</v>
      </c>
      <c r="BQ14" s="73">
        <v>0</v>
      </c>
      <c r="BR14" s="73">
        <v>0</v>
      </c>
      <c r="BS14" s="73">
        <v>0</v>
      </c>
      <c r="BT14" s="73">
        <v>0</v>
      </c>
      <c r="BU14" s="73">
        <v>0</v>
      </c>
      <c r="BV14" s="73">
        <v>85372.237999999998</v>
      </c>
      <c r="BW14" s="73">
        <v>40441.150999999998</v>
      </c>
      <c r="BX14" s="73">
        <v>0</v>
      </c>
      <c r="BY14" s="73">
        <v>0</v>
      </c>
      <c r="BZ14" s="73">
        <v>6000</v>
      </c>
      <c r="CA14" s="73">
        <v>2384.85</v>
      </c>
      <c r="CB14" s="73">
        <v>0</v>
      </c>
      <c r="CC14" s="73">
        <v>0</v>
      </c>
      <c r="CD14" s="73">
        <v>0</v>
      </c>
      <c r="CE14" s="73">
        <v>0</v>
      </c>
      <c r="CF14" s="73">
        <v>0</v>
      </c>
      <c r="CG14" s="73">
        <v>0</v>
      </c>
      <c r="CH14" s="73">
        <v>0</v>
      </c>
      <c r="CI14" s="73">
        <v>0</v>
      </c>
      <c r="CJ14" s="73">
        <v>0</v>
      </c>
      <c r="CK14" s="73">
        <v>0</v>
      </c>
      <c r="CL14" s="73">
        <v>0</v>
      </c>
      <c r="CM14" s="73">
        <v>0</v>
      </c>
      <c r="CN14" s="73">
        <v>0</v>
      </c>
      <c r="CO14" s="73">
        <v>0</v>
      </c>
      <c r="CP14" s="73">
        <v>0</v>
      </c>
      <c r="CQ14" s="73">
        <v>0</v>
      </c>
      <c r="CR14" s="73">
        <v>0</v>
      </c>
      <c r="CS14" s="73">
        <v>0</v>
      </c>
      <c r="CT14" s="73">
        <v>0</v>
      </c>
      <c r="CU14" s="73">
        <v>0</v>
      </c>
      <c r="CV14" s="73">
        <v>0</v>
      </c>
      <c r="CW14" s="73">
        <v>0</v>
      </c>
      <c r="CX14" s="73">
        <v>71755</v>
      </c>
      <c r="CY14" s="73">
        <v>16183.977999999999</v>
      </c>
      <c r="CZ14" s="73">
        <v>0</v>
      </c>
      <c r="DA14" s="73">
        <v>0</v>
      </c>
      <c r="DB14" s="73">
        <v>49000</v>
      </c>
      <c r="DC14" s="73">
        <v>9374.5020000000004</v>
      </c>
      <c r="DD14" s="73">
        <v>0</v>
      </c>
      <c r="DE14" s="73">
        <v>0</v>
      </c>
      <c r="DF14" s="73">
        <v>7895</v>
      </c>
      <c r="DG14" s="73">
        <v>1960</v>
      </c>
      <c r="DH14" s="73">
        <v>0</v>
      </c>
      <c r="DI14" s="73">
        <v>0</v>
      </c>
      <c r="DJ14" s="73">
        <f t="shared" si="2"/>
        <v>0</v>
      </c>
      <c r="DK14" s="73">
        <f t="shared" si="2"/>
        <v>0</v>
      </c>
      <c r="DL14" s="73">
        <v>163352.13</v>
      </c>
      <c r="DM14" s="73">
        <v>0</v>
      </c>
      <c r="DN14" s="73">
        <v>0</v>
      </c>
      <c r="DO14" s="73">
        <v>0</v>
      </c>
      <c r="DP14" s="73">
        <v>163352.13</v>
      </c>
      <c r="DQ14" s="73">
        <v>0</v>
      </c>
      <c r="DR14" s="40"/>
    </row>
    <row r="15" spans="1:122" s="71" customFormat="1" ht="20.25" customHeight="1">
      <c r="B15" s="82">
        <v>6</v>
      </c>
      <c r="C15" s="84" t="s">
        <v>100</v>
      </c>
      <c r="D15" s="73">
        <v>62982.943899999998</v>
      </c>
      <c r="E15" s="73">
        <v>9378.4228999999996</v>
      </c>
      <c r="F15" s="73">
        <v>53407.3</v>
      </c>
      <c r="G15" s="73">
        <v>6958.4228999999996</v>
      </c>
      <c r="H15" s="73">
        <v>25575.643899999999</v>
      </c>
      <c r="I15" s="73">
        <v>2420</v>
      </c>
      <c r="J15" s="73">
        <v>22537.3</v>
      </c>
      <c r="K15" s="73">
        <v>6190.6139999999996</v>
      </c>
      <c r="L15" s="73">
        <v>8655.6</v>
      </c>
      <c r="M15" s="73">
        <v>0</v>
      </c>
      <c r="N15" s="73">
        <v>22037.3</v>
      </c>
      <c r="O15" s="73">
        <v>6190.6139999999996</v>
      </c>
      <c r="P15" s="73">
        <v>3500</v>
      </c>
      <c r="Q15" s="73">
        <v>0</v>
      </c>
      <c r="R15" s="73">
        <v>500</v>
      </c>
      <c r="S15" s="73">
        <v>0</v>
      </c>
      <c r="T15" s="73">
        <v>5155.6000000000004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12160</v>
      </c>
      <c r="AE15" s="73">
        <v>400</v>
      </c>
      <c r="AF15" s="73">
        <v>2420</v>
      </c>
      <c r="AG15" s="73">
        <v>2420</v>
      </c>
      <c r="AH15" s="73">
        <v>960</v>
      </c>
      <c r="AI15" s="73">
        <v>400</v>
      </c>
      <c r="AJ15" s="73">
        <v>0</v>
      </c>
      <c r="AK15" s="73">
        <v>0</v>
      </c>
      <c r="AL15" s="73">
        <v>0</v>
      </c>
      <c r="AM15" s="73">
        <v>0</v>
      </c>
      <c r="AN15" s="73">
        <v>0</v>
      </c>
      <c r="AO15" s="73">
        <v>0</v>
      </c>
      <c r="AP15" s="73">
        <v>11200</v>
      </c>
      <c r="AQ15" s="73">
        <v>0</v>
      </c>
      <c r="AR15" s="73">
        <v>2420</v>
      </c>
      <c r="AS15" s="73">
        <v>2420</v>
      </c>
      <c r="AT15" s="73">
        <v>0</v>
      </c>
      <c r="AU15" s="73">
        <v>0</v>
      </c>
      <c r="AV15" s="73">
        <v>0</v>
      </c>
      <c r="AW15" s="73">
        <v>0</v>
      </c>
      <c r="AX15" s="73">
        <v>100</v>
      </c>
      <c r="AY15" s="73">
        <v>0</v>
      </c>
      <c r="AZ15" s="73">
        <v>0</v>
      </c>
      <c r="BA15" s="73">
        <v>0</v>
      </c>
      <c r="BB15" s="73">
        <v>100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2010</v>
      </c>
      <c r="BK15" s="73">
        <v>367.80889999999999</v>
      </c>
      <c r="BL15" s="73">
        <v>14500.043900000001</v>
      </c>
      <c r="BM15" s="73">
        <v>0</v>
      </c>
      <c r="BN15" s="73">
        <v>0</v>
      </c>
      <c r="BO15" s="73">
        <v>0</v>
      </c>
      <c r="BP15" s="73">
        <v>0</v>
      </c>
      <c r="BQ15" s="73">
        <v>0</v>
      </c>
      <c r="BR15" s="73">
        <v>0</v>
      </c>
      <c r="BS15" s="73">
        <v>0</v>
      </c>
      <c r="BT15" s="73">
        <v>0</v>
      </c>
      <c r="BU15" s="73">
        <v>0</v>
      </c>
      <c r="BV15" s="73">
        <v>1560</v>
      </c>
      <c r="BW15" s="73">
        <v>355.17099999999999</v>
      </c>
      <c r="BX15" s="73">
        <v>10000</v>
      </c>
      <c r="BY15" s="73">
        <v>0</v>
      </c>
      <c r="BZ15" s="73">
        <v>450</v>
      </c>
      <c r="CA15" s="73">
        <v>12.6379</v>
      </c>
      <c r="CB15" s="73">
        <v>4500.0438999999997</v>
      </c>
      <c r="CC15" s="73">
        <v>0</v>
      </c>
      <c r="CD15" s="73">
        <v>0</v>
      </c>
      <c r="CE15" s="73">
        <v>0</v>
      </c>
      <c r="CF15" s="73">
        <v>0</v>
      </c>
      <c r="CG15" s="73">
        <v>0</v>
      </c>
      <c r="CH15" s="73">
        <v>0</v>
      </c>
      <c r="CI15" s="73">
        <v>0</v>
      </c>
      <c r="CJ15" s="73">
        <v>0</v>
      </c>
      <c r="CK15" s="73">
        <v>0</v>
      </c>
      <c r="CL15" s="73">
        <v>200</v>
      </c>
      <c r="CM15" s="73">
        <v>0</v>
      </c>
      <c r="CN15" s="73">
        <v>0</v>
      </c>
      <c r="CO15" s="73">
        <v>0</v>
      </c>
      <c r="CP15" s="73">
        <v>200</v>
      </c>
      <c r="CQ15" s="73">
        <v>0</v>
      </c>
      <c r="CR15" s="73">
        <v>0</v>
      </c>
      <c r="CS15" s="73">
        <v>0</v>
      </c>
      <c r="CT15" s="73">
        <v>0</v>
      </c>
      <c r="CU15" s="73">
        <v>0</v>
      </c>
      <c r="CV15" s="73">
        <v>0</v>
      </c>
      <c r="CW15" s="73">
        <v>0</v>
      </c>
      <c r="CX15" s="73">
        <v>0</v>
      </c>
      <c r="CY15" s="73">
        <v>0</v>
      </c>
      <c r="CZ15" s="73">
        <v>0</v>
      </c>
      <c r="DA15" s="73">
        <v>0</v>
      </c>
      <c r="DB15" s="73">
        <v>0</v>
      </c>
      <c r="DC15" s="73">
        <v>0</v>
      </c>
      <c r="DD15" s="73">
        <v>0</v>
      </c>
      <c r="DE15" s="73">
        <v>0</v>
      </c>
      <c r="DF15" s="73">
        <v>400</v>
      </c>
      <c r="DG15" s="73">
        <v>0</v>
      </c>
      <c r="DH15" s="73">
        <v>0</v>
      </c>
      <c r="DI15" s="73">
        <v>0</v>
      </c>
      <c r="DJ15" s="73">
        <f t="shared" si="2"/>
        <v>0</v>
      </c>
      <c r="DK15" s="73">
        <f t="shared" si="2"/>
        <v>0</v>
      </c>
      <c r="DL15" s="73">
        <v>16000</v>
      </c>
      <c r="DM15" s="73">
        <v>0</v>
      </c>
      <c r="DN15" s="73">
        <v>0</v>
      </c>
      <c r="DO15" s="73">
        <v>0</v>
      </c>
      <c r="DP15" s="73">
        <v>16000</v>
      </c>
      <c r="DQ15" s="73">
        <v>0</v>
      </c>
    </row>
    <row r="16" spans="1:122" s="71" customFormat="1" ht="18" customHeight="1">
      <c r="A16" s="74"/>
      <c r="B16" s="82">
        <v>7</v>
      </c>
      <c r="C16" s="84" t="s">
        <v>98</v>
      </c>
      <c r="D16" s="73">
        <v>90617.997700000007</v>
      </c>
      <c r="E16" s="73">
        <v>21484.199000000001</v>
      </c>
      <c r="F16" s="73">
        <v>60824</v>
      </c>
      <c r="G16" s="73">
        <v>21439.199000000001</v>
      </c>
      <c r="H16" s="73">
        <v>29793.9977</v>
      </c>
      <c r="I16" s="73">
        <v>45</v>
      </c>
      <c r="J16" s="73">
        <v>40364</v>
      </c>
      <c r="K16" s="73">
        <v>15779.44</v>
      </c>
      <c r="L16" s="73">
        <v>2246.2977000000001</v>
      </c>
      <c r="M16" s="73">
        <v>45</v>
      </c>
      <c r="N16" s="73">
        <v>40364</v>
      </c>
      <c r="O16" s="73">
        <v>15779.44</v>
      </c>
      <c r="P16" s="73">
        <v>1046.2977000000001</v>
      </c>
      <c r="Q16" s="73">
        <v>45</v>
      </c>
      <c r="R16" s="73">
        <v>0</v>
      </c>
      <c r="S16" s="73">
        <v>0</v>
      </c>
      <c r="T16" s="73">
        <v>1200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v>0</v>
      </c>
      <c r="AC16" s="73">
        <v>0</v>
      </c>
      <c r="AD16" s="73">
        <v>1330</v>
      </c>
      <c r="AE16" s="73">
        <v>168.6</v>
      </c>
      <c r="AF16" s="73">
        <v>-1200</v>
      </c>
      <c r="AG16" s="73">
        <v>0</v>
      </c>
      <c r="AH16" s="73">
        <v>630</v>
      </c>
      <c r="AI16" s="73">
        <v>168.6</v>
      </c>
      <c r="AJ16" s="73">
        <v>0</v>
      </c>
      <c r="AK16" s="73">
        <v>0</v>
      </c>
      <c r="AL16" s="73">
        <v>0</v>
      </c>
      <c r="AM16" s="73">
        <v>0</v>
      </c>
      <c r="AN16" s="73">
        <v>0</v>
      </c>
      <c r="AO16" s="73">
        <v>0</v>
      </c>
      <c r="AP16" s="73">
        <v>700</v>
      </c>
      <c r="AQ16" s="73">
        <v>0</v>
      </c>
      <c r="AR16" s="73">
        <v>0</v>
      </c>
      <c r="AS16" s="73">
        <v>0</v>
      </c>
      <c r="AT16" s="73">
        <v>0</v>
      </c>
      <c r="AU16" s="73">
        <v>0</v>
      </c>
      <c r="AV16" s="73">
        <v>-1200</v>
      </c>
      <c r="AW16" s="73">
        <v>0</v>
      </c>
      <c r="AX16" s="73">
        <v>0</v>
      </c>
      <c r="AY16" s="73">
        <v>0</v>
      </c>
      <c r="AZ16" s="73">
        <v>0</v>
      </c>
      <c r="BA16" s="73">
        <v>0</v>
      </c>
      <c r="BB16" s="73">
        <v>0</v>
      </c>
      <c r="BC16" s="73">
        <v>0</v>
      </c>
      <c r="BD16" s="73">
        <v>0</v>
      </c>
      <c r="BE16" s="73">
        <v>0</v>
      </c>
      <c r="BF16" s="73">
        <v>0</v>
      </c>
      <c r="BG16" s="73">
        <v>0</v>
      </c>
      <c r="BH16" s="73">
        <v>0</v>
      </c>
      <c r="BI16" s="73">
        <v>0</v>
      </c>
      <c r="BJ16" s="73">
        <v>9442</v>
      </c>
      <c r="BK16" s="73">
        <v>3841.364</v>
      </c>
      <c r="BL16" s="73">
        <v>28747.7</v>
      </c>
      <c r="BM16" s="73">
        <v>0</v>
      </c>
      <c r="BN16" s="73">
        <v>0</v>
      </c>
      <c r="BO16" s="73">
        <v>0</v>
      </c>
      <c r="BP16" s="73">
        <v>0</v>
      </c>
      <c r="BQ16" s="73">
        <v>0</v>
      </c>
      <c r="BR16" s="73">
        <v>0</v>
      </c>
      <c r="BS16" s="73">
        <v>0</v>
      </c>
      <c r="BT16" s="73">
        <v>0</v>
      </c>
      <c r="BU16" s="73">
        <v>0</v>
      </c>
      <c r="BV16" s="73">
        <v>8342</v>
      </c>
      <c r="BW16" s="73">
        <v>3405.3429999999998</v>
      </c>
      <c r="BX16" s="73">
        <v>27547.7</v>
      </c>
      <c r="BY16" s="73">
        <v>0</v>
      </c>
      <c r="BZ16" s="73">
        <v>1100</v>
      </c>
      <c r="CA16" s="73">
        <v>436.02100000000002</v>
      </c>
      <c r="CB16" s="73">
        <v>1200</v>
      </c>
      <c r="CC16" s="73">
        <v>0</v>
      </c>
      <c r="CD16" s="73">
        <v>0</v>
      </c>
      <c r="CE16" s="73">
        <v>0</v>
      </c>
      <c r="CF16" s="73">
        <v>0</v>
      </c>
      <c r="CG16" s="73">
        <v>0</v>
      </c>
      <c r="CH16" s="73">
        <v>0</v>
      </c>
      <c r="CI16" s="73">
        <v>0</v>
      </c>
      <c r="CJ16" s="73">
        <v>0</v>
      </c>
      <c r="CK16" s="73">
        <v>0</v>
      </c>
      <c r="CL16" s="73">
        <v>2700</v>
      </c>
      <c r="CM16" s="73">
        <v>1469.7950000000001</v>
      </c>
      <c r="CN16" s="73">
        <v>0</v>
      </c>
      <c r="CO16" s="73">
        <v>0</v>
      </c>
      <c r="CP16" s="73">
        <v>2700</v>
      </c>
      <c r="CQ16" s="73">
        <v>1469.7950000000001</v>
      </c>
      <c r="CR16" s="73">
        <v>0</v>
      </c>
      <c r="CS16" s="73">
        <v>0</v>
      </c>
      <c r="CT16" s="73">
        <v>2000</v>
      </c>
      <c r="CU16" s="73">
        <v>1236.8</v>
      </c>
      <c r="CV16" s="73">
        <v>0</v>
      </c>
      <c r="CW16" s="73">
        <v>0</v>
      </c>
      <c r="CX16" s="73">
        <v>0</v>
      </c>
      <c r="CY16" s="73">
        <v>0</v>
      </c>
      <c r="CZ16" s="73">
        <v>0</v>
      </c>
      <c r="DA16" s="73">
        <v>0</v>
      </c>
      <c r="DB16" s="73">
        <v>0</v>
      </c>
      <c r="DC16" s="73">
        <v>0</v>
      </c>
      <c r="DD16" s="73">
        <v>0</v>
      </c>
      <c r="DE16" s="73">
        <v>0</v>
      </c>
      <c r="DF16" s="73">
        <v>700</v>
      </c>
      <c r="DG16" s="73">
        <v>180</v>
      </c>
      <c r="DH16" s="73">
        <v>0</v>
      </c>
      <c r="DI16" s="73">
        <v>0</v>
      </c>
      <c r="DJ16" s="73">
        <f t="shared" si="2"/>
        <v>6288</v>
      </c>
      <c r="DK16" s="73">
        <f t="shared" si="2"/>
        <v>0</v>
      </c>
      <c r="DL16" s="73">
        <v>6288</v>
      </c>
      <c r="DM16" s="73">
        <v>0</v>
      </c>
      <c r="DN16" s="73">
        <v>0</v>
      </c>
      <c r="DO16" s="73">
        <v>0</v>
      </c>
      <c r="DP16" s="73">
        <v>0</v>
      </c>
      <c r="DQ16" s="73">
        <v>0</v>
      </c>
      <c r="DR16" s="40"/>
    </row>
    <row r="17" spans="1:122" s="71" customFormat="1" ht="18" customHeight="1">
      <c r="A17" s="74"/>
      <c r="B17" s="82">
        <v>8</v>
      </c>
      <c r="C17" s="84" t="s">
        <v>99</v>
      </c>
      <c r="D17" s="73">
        <v>4435015.9718000004</v>
      </c>
      <c r="E17" s="73">
        <v>840612.42379999999</v>
      </c>
      <c r="F17" s="73">
        <v>2308201.7000000002</v>
      </c>
      <c r="G17" s="73">
        <v>752313.59609999997</v>
      </c>
      <c r="H17" s="73">
        <v>2526814.2718000002</v>
      </c>
      <c r="I17" s="73">
        <v>88298.827699999994</v>
      </c>
      <c r="J17" s="73">
        <v>866551.7</v>
      </c>
      <c r="K17" s="73">
        <v>336137.8</v>
      </c>
      <c r="L17" s="73">
        <v>1549359.9717999999</v>
      </c>
      <c r="M17" s="73">
        <v>98244.191699999996</v>
      </c>
      <c r="N17" s="73">
        <v>741877.7</v>
      </c>
      <c r="O17" s="73">
        <v>309400.02490000002</v>
      </c>
      <c r="P17" s="73">
        <v>70000</v>
      </c>
      <c r="Q17" s="73">
        <v>13817.011</v>
      </c>
      <c r="R17" s="73">
        <v>124674</v>
      </c>
      <c r="S17" s="73">
        <v>26737.775099999999</v>
      </c>
      <c r="T17" s="73">
        <v>1479359.9717999999</v>
      </c>
      <c r="U17" s="73">
        <v>84427.180699999997</v>
      </c>
      <c r="V17" s="73">
        <v>4500</v>
      </c>
      <c r="W17" s="73">
        <v>80.3</v>
      </c>
      <c r="X17" s="73">
        <v>0</v>
      </c>
      <c r="Y17" s="73">
        <v>0</v>
      </c>
      <c r="Z17" s="73">
        <v>0</v>
      </c>
      <c r="AA17" s="73">
        <v>0</v>
      </c>
      <c r="AB17" s="73">
        <v>0</v>
      </c>
      <c r="AC17" s="73">
        <v>0</v>
      </c>
      <c r="AD17" s="73">
        <v>11200</v>
      </c>
      <c r="AE17" s="73">
        <v>4117.5</v>
      </c>
      <c r="AF17" s="73">
        <v>-514000</v>
      </c>
      <c r="AG17" s="73">
        <v>-38544.964</v>
      </c>
      <c r="AH17" s="73">
        <v>11000</v>
      </c>
      <c r="AI17" s="73">
        <v>4117.5</v>
      </c>
      <c r="AJ17" s="73">
        <v>38000</v>
      </c>
      <c r="AK17" s="73">
        <v>33355.588000000003</v>
      </c>
      <c r="AL17" s="73">
        <v>0</v>
      </c>
      <c r="AM17" s="73">
        <v>0</v>
      </c>
      <c r="AN17" s="73">
        <v>0</v>
      </c>
      <c r="AO17" s="73">
        <v>0</v>
      </c>
      <c r="AP17" s="73">
        <v>200</v>
      </c>
      <c r="AQ17" s="73">
        <v>0</v>
      </c>
      <c r="AR17" s="73">
        <v>248000</v>
      </c>
      <c r="AS17" s="73">
        <v>23918.799999999999</v>
      </c>
      <c r="AT17" s="73">
        <v>0</v>
      </c>
      <c r="AU17" s="73">
        <v>0</v>
      </c>
      <c r="AV17" s="73">
        <v>-800000</v>
      </c>
      <c r="AW17" s="73">
        <v>-95819.351999999999</v>
      </c>
      <c r="AX17" s="73">
        <v>1000</v>
      </c>
      <c r="AY17" s="73">
        <v>0</v>
      </c>
      <c r="AZ17" s="73">
        <v>34000</v>
      </c>
      <c r="BA17" s="73">
        <v>26889</v>
      </c>
      <c r="BB17" s="73">
        <v>1000</v>
      </c>
      <c r="BC17" s="73">
        <v>0</v>
      </c>
      <c r="BD17" s="73">
        <v>34000</v>
      </c>
      <c r="BE17" s="73">
        <v>26889</v>
      </c>
      <c r="BF17" s="73">
        <v>0</v>
      </c>
      <c r="BG17" s="73">
        <v>0</v>
      </c>
      <c r="BH17" s="73">
        <v>0</v>
      </c>
      <c r="BI17" s="73">
        <v>0</v>
      </c>
      <c r="BJ17" s="73">
        <v>420350</v>
      </c>
      <c r="BK17" s="73">
        <v>160426.02780000001</v>
      </c>
      <c r="BL17" s="73">
        <v>1088500</v>
      </c>
      <c r="BM17" s="73">
        <v>1710.6</v>
      </c>
      <c r="BN17" s="73">
        <v>0</v>
      </c>
      <c r="BO17" s="73">
        <v>0</v>
      </c>
      <c r="BP17" s="73">
        <v>0</v>
      </c>
      <c r="BQ17" s="73">
        <v>0</v>
      </c>
      <c r="BR17" s="73">
        <v>0</v>
      </c>
      <c r="BS17" s="73">
        <v>0</v>
      </c>
      <c r="BT17" s="73">
        <v>0</v>
      </c>
      <c r="BU17" s="73">
        <v>0</v>
      </c>
      <c r="BV17" s="73">
        <v>34600</v>
      </c>
      <c r="BW17" s="73">
        <v>7340.9868999999999</v>
      </c>
      <c r="BX17" s="73">
        <v>1084000</v>
      </c>
      <c r="BY17" s="73">
        <v>1710.6</v>
      </c>
      <c r="BZ17" s="73">
        <v>20750</v>
      </c>
      <c r="CA17" s="73">
        <v>14130.43</v>
      </c>
      <c r="CB17" s="73">
        <v>4500</v>
      </c>
      <c r="CC17" s="73">
        <v>0</v>
      </c>
      <c r="CD17" s="73">
        <v>365000</v>
      </c>
      <c r="CE17" s="73">
        <v>138954.6109</v>
      </c>
      <c r="CF17" s="73">
        <v>0</v>
      </c>
      <c r="CG17" s="73">
        <v>0</v>
      </c>
      <c r="CH17" s="73">
        <v>0</v>
      </c>
      <c r="CI17" s="73">
        <v>0</v>
      </c>
      <c r="CJ17" s="73">
        <v>0</v>
      </c>
      <c r="CK17" s="73">
        <v>0</v>
      </c>
      <c r="CL17" s="73">
        <v>154600</v>
      </c>
      <c r="CM17" s="73">
        <v>71245.696100000001</v>
      </c>
      <c r="CN17" s="73">
        <v>7000</v>
      </c>
      <c r="CO17" s="73">
        <v>0</v>
      </c>
      <c r="CP17" s="73">
        <v>124600</v>
      </c>
      <c r="CQ17" s="73">
        <v>60567.798000000003</v>
      </c>
      <c r="CR17" s="73">
        <v>2000</v>
      </c>
      <c r="CS17" s="73">
        <v>0</v>
      </c>
      <c r="CT17" s="73">
        <v>66000</v>
      </c>
      <c r="CU17" s="73">
        <v>34181.587</v>
      </c>
      <c r="CV17" s="73">
        <v>0</v>
      </c>
      <c r="CW17" s="73">
        <v>0</v>
      </c>
      <c r="CX17" s="73">
        <v>425000</v>
      </c>
      <c r="CY17" s="73">
        <v>168726.27220000001</v>
      </c>
      <c r="CZ17" s="73">
        <v>361954.3</v>
      </c>
      <c r="DA17" s="73">
        <v>0</v>
      </c>
      <c r="DB17" s="73">
        <v>355000</v>
      </c>
      <c r="DC17" s="73">
        <v>134971.37520000001</v>
      </c>
      <c r="DD17" s="73">
        <v>361954.3</v>
      </c>
      <c r="DE17" s="73">
        <v>0</v>
      </c>
      <c r="DF17" s="73">
        <v>25000</v>
      </c>
      <c r="DG17" s="73">
        <v>11580</v>
      </c>
      <c r="DH17" s="73">
        <v>0</v>
      </c>
      <c r="DI17" s="73">
        <v>0</v>
      </c>
      <c r="DJ17" s="73">
        <f t="shared" si="2"/>
        <v>0</v>
      </c>
      <c r="DK17" s="73">
        <f t="shared" si="2"/>
        <v>0</v>
      </c>
      <c r="DL17" s="73">
        <v>400000</v>
      </c>
      <c r="DM17" s="73">
        <v>0</v>
      </c>
      <c r="DN17" s="73">
        <v>0</v>
      </c>
      <c r="DO17" s="73">
        <v>0</v>
      </c>
      <c r="DP17" s="73">
        <v>400000</v>
      </c>
      <c r="DQ17" s="73">
        <v>0</v>
      </c>
      <c r="DR17" s="40"/>
    </row>
    <row r="18" spans="1:122" s="75" customFormat="1" ht="22.5" customHeight="1">
      <c r="B18" s="72"/>
      <c r="C18" s="83" t="s">
        <v>136</v>
      </c>
      <c r="D18" s="73">
        <f>F18+H18-DP18</f>
        <v>13913904.064999999</v>
      </c>
      <c r="E18" s="73">
        <f t="shared" ref="E18" si="3">G18+I18-DQ18</f>
        <v>4105200.4319000002</v>
      </c>
      <c r="F18" s="73">
        <f>J18+V18+Z18+AD18+AX18+BJ18+CH18+CL18+CX18+DF18+DL18</f>
        <v>8985529.0106000006</v>
      </c>
      <c r="G18" s="73">
        <f t="shared" ref="G18:I18" si="4">K18+W18+AA18+AE18+AY18+BK18+CI18+CM18+CY18+DG18+DM18</f>
        <v>3027255.3215999999</v>
      </c>
      <c r="H18" s="73">
        <f t="shared" si="4"/>
        <v>5822727.1843999997</v>
      </c>
      <c r="I18" s="73">
        <f t="shared" si="4"/>
        <v>1158395.1103000001</v>
      </c>
      <c r="J18" s="73">
        <f>SUM(J10:J17)</f>
        <v>2804845.9271</v>
      </c>
      <c r="K18" s="73">
        <f t="shared" ref="K18:BV18" si="5">SUM(K10:K17)</f>
        <v>1043298.7377999998</v>
      </c>
      <c r="L18" s="73">
        <f t="shared" si="5"/>
        <v>2869992.4925000002</v>
      </c>
      <c r="M18" s="73">
        <f t="shared" si="5"/>
        <v>542202.89370000002</v>
      </c>
      <c r="N18" s="73">
        <f t="shared" si="5"/>
        <v>2563792.0699999998</v>
      </c>
      <c r="O18" s="73">
        <f t="shared" si="5"/>
        <v>985166.49369999976</v>
      </c>
      <c r="P18" s="73">
        <f t="shared" si="5"/>
        <v>604648.54070000001</v>
      </c>
      <c r="Q18" s="73">
        <f t="shared" si="5"/>
        <v>340029.47600000002</v>
      </c>
      <c r="R18" s="73">
        <f t="shared" si="5"/>
        <v>196128.65710000001</v>
      </c>
      <c r="S18" s="73">
        <f t="shared" si="5"/>
        <v>47293.275900000001</v>
      </c>
      <c r="T18" s="73">
        <f t="shared" si="5"/>
        <v>2195995.5718</v>
      </c>
      <c r="U18" s="73">
        <f t="shared" si="5"/>
        <v>199786.91769999999</v>
      </c>
      <c r="V18" s="73">
        <f t="shared" si="5"/>
        <v>4500</v>
      </c>
      <c r="W18" s="73">
        <f t="shared" si="5"/>
        <v>80.3</v>
      </c>
      <c r="X18" s="73">
        <f t="shared" si="5"/>
        <v>0</v>
      </c>
      <c r="Y18" s="73">
        <f t="shared" si="5"/>
        <v>0</v>
      </c>
      <c r="Z18" s="73">
        <f t="shared" si="5"/>
        <v>0</v>
      </c>
      <c r="AA18" s="73">
        <f t="shared" si="5"/>
        <v>0</v>
      </c>
      <c r="AB18" s="73">
        <f t="shared" si="5"/>
        <v>0</v>
      </c>
      <c r="AC18" s="73">
        <f t="shared" si="5"/>
        <v>0</v>
      </c>
      <c r="AD18" s="73">
        <f t="shared" si="5"/>
        <v>39743.315499999997</v>
      </c>
      <c r="AE18" s="73">
        <f t="shared" si="5"/>
        <v>4831.1000000000004</v>
      </c>
      <c r="AF18" s="73">
        <f t="shared" si="5"/>
        <v>-1372208.3522000001</v>
      </c>
      <c r="AG18" s="73">
        <f t="shared" si="5"/>
        <v>461886.05460000003</v>
      </c>
      <c r="AH18" s="73">
        <f t="shared" si="5"/>
        <v>17943.315500000001</v>
      </c>
      <c r="AI18" s="73">
        <f t="shared" si="5"/>
        <v>4686.1000000000004</v>
      </c>
      <c r="AJ18" s="73">
        <f t="shared" si="5"/>
        <v>314000</v>
      </c>
      <c r="AK18" s="73">
        <f t="shared" si="5"/>
        <v>47918.44</v>
      </c>
      <c r="AL18" s="73">
        <f t="shared" si="5"/>
        <v>0</v>
      </c>
      <c r="AM18" s="73">
        <f t="shared" si="5"/>
        <v>0</v>
      </c>
      <c r="AN18" s="73">
        <f t="shared" si="5"/>
        <v>313868.14199999999</v>
      </c>
      <c r="AO18" s="73">
        <f t="shared" si="5"/>
        <v>44361.392</v>
      </c>
      <c r="AP18" s="73">
        <f t="shared" si="5"/>
        <v>21800</v>
      </c>
      <c r="AQ18" s="73">
        <f t="shared" si="5"/>
        <v>145</v>
      </c>
      <c r="AR18" s="73">
        <f t="shared" si="5"/>
        <v>3782751.4863</v>
      </c>
      <c r="AS18" s="73">
        <f t="shared" si="5"/>
        <v>931872.13400000008</v>
      </c>
      <c r="AT18" s="73">
        <f t="shared" si="5"/>
        <v>0</v>
      </c>
      <c r="AU18" s="73">
        <f t="shared" si="5"/>
        <v>0</v>
      </c>
      <c r="AV18" s="73">
        <f t="shared" si="5"/>
        <v>-5782827.9805000005</v>
      </c>
      <c r="AW18" s="73">
        <f t="shared" si="5"/>
        <v>-562265.91139999998</v>
      </c>
      <c r="AX18" s="73">
        <f t="shared" si="5"/>
        <v>502720</v>
      </c>
      <c r="AY18" s="73">
        <f t="shared" si="5"/>
        <v>203938.03899999999</v>
      </c>
      <c r="AZ18" s="73">
        <f t="shared" si="5"/>
        <v>34000</v>
      </c>
      <c r="BA18" s="73">
        <f t="shared" si="5"/>
        <v>26889</v>
      </c>
      <c r="BB18" s="73">
        <f t="shared" si="5"/>
        <v>502720</v>
      </c>
      <c r="BC18" s="73">
        <f t="shared" si="5"/>
        <v>203938.03899999999</v>
      </c>
      <c r="BD18" s="73">
        <f t="shared" si="5"/>
        <v>34000</v>
      </c>
      <c r="BE18" s="73">
        <f t="shared" si="5"/>
        <v>26889</v>
      </c>
      <c r="BF18" s="73">
        <f t="shared" si="5"/>
        <v>0</v>
      </c>
      <c r="BG18" s="73">
        <f t="shared" si="5"/>
        <v>0</v>
      </c>
      <c r="BH18" s="73">
        <f t="shared" si="5"/>
        <v>0</v>
      </c>
      <c r="BI18" s="73">
        <f t="shared" si="5"/>
        <v>0</v>
      </c>
      <c r="BJ18" s="73">
        <f t="shared" si="5"/>
        <v>1597959.0379999999</v>
      </c>
      <c r="BK18" s="73">
        <f t="shared" si="5"/>
        <v>647366.40850000002</v>
      </c>
      <c r="BL18" s="73">
        <f t="shared" si="5"/>
        <v>2041488.7441</v>
      </c>
      <c r="BM18" s="73">
        <f t="shared" si="5"/>
        <v>98475.428</v>
      </c>
      <c r="BN18" s="73">
        <f t="shared" si="5"/>
        <v>350800</v>
      </c>
      <c r="BO18" s="73">
        <f t="shared" si="5"/>
        <v>133816.18299999999</v>
      </c>
      <c r="BP18" s="73">
        <f t="shared" si="5"/>
        <v>274000</v>
      </c>
      <c r="BQ18" s="73">
        <f t="shared" si="5"/>
        <v>57853.771999999997</v>
      </c>
      <c r="BR18" s="73">
        <f t="shared" si="5"/>
        <v>0</v>
      </c>
      <c r="BS18" s="73">
        <f t="shared" si="5"/>
        <v>0</v>
      </c>
      <c r="BT18" s="73">
        <f t="shared" si="5"/>
        <v>0</v>
      </c>
      <c r="BU18" s="73">
        <f t="shared" si="5"/>
        <v>0</v>
      </c>
      <c r="BV18" s="73">
        <f t="shared" si="5"/>
        <v>436639.038</v>
      </c>
      <c r="BW18" s="73">
        <f t="shared" ref="BW18:DQ18" si="6">SUM(BW10:BW17)</f>
        <v>148898.3149</v>
      </c>
      <c r="BX18" s="73">
        <f t="shared" si="6"/>
        <v>1677288.7001999998</v>
      </c>
      <c r="BY18" s="73">
        <f t="shared" si="6"/>
        <v>33941.656000000003</v>
      </c>
      <c r="BZ18" s="73">
        <f t="shared" si="6"/>
        <v>85300</v>
      </c>
      <c r="CA18" s="73">
        <f t="shared" si="6"/>
        <v>50838.299699999996</v>
      </c>
      <c r="CB18" s="73">
        <f t="shared" si="6"/>
        <v>90200.043900000004</v>
      </c>
      <c r="CC18" s="73">
        <f t="shared" si="6"/>
        <v>6680</v>
      </c>
      <c r="CD18" s="73">
        <f t="shared" si="6"/>
        <v>725220</v>
      </c>
      <c r="CE18" s="73">
        <f t="shared" si="6"/>
        <v>313813.61089999997</v>
      </c>
      <c r="CF18" s="73">
        <f t="shared" si="6"/>
        <v>0</v>
      </c>
      <c r="CG18" s="73">
        <f t="shared" si="6"/>
        <v>0</v>
      </c>
      <c r="CH18" s="73">
        <f t="shared" si="6"/>
        <v>10000</v>
      </c>
      <c r="CI18" s="73">
        <f t="shared" si="6"/>
        <v>2100</v>
      </c>
      <c r="CJ18" s="73">
        <f t="shared" si="6"/>
        <v>430000</v>
      </c>
      <c r="CK18" s="73">
        <f t="shared" si="6"/>
        <v>0</v>
      </c>
      <c r="CL18" s="73">
        <f t="shared" si="6"/>
        <v>447888.1</v>
      </c>
      <c r="CM18" s="73">
        <f t="shared" si="6"/>
        <v>211346.9381</v>
      </c>
      <c r="CN18" s="73">
        <f t="shared" si="6"/>
        <v>582500</v>
      </c>
      <c r="CO18" s="73">
        <f t="shared" si="6"/>
        <v>5091.3239999999996</v>
      </c>
      <c r="CP18" s="73">
        <f t="shared" si="6"/>
        <v>383265</v>
      </c>
      <c r="CQ18" s="73">
        <f t="shared" si="6"/>
        <v>180412.04</v>
      </c>
      <c r="CR18" s="73">
        <f t="shared" si="6"/>
        <v>32000</v>
      </c>
      <c r="CS18" s="73">
        <f t="shared" si="6"/>
        <v>0</v>
      </c>
      <c r="CT18" s="73">
        <f t="shared" si="6"/>
        <v>291665</v>
      </c>
      <c r="CU18" s="73">
        <f t="shared" si="6"/>
        <v>147343.63400000002</v>
      </c>
      <c r="CV18" s="73">
        <f t="shared" si="6"/>
        <v>30000</v>
      </c>
      <c r="CW18" s="73">
        <f t="shared" si="6"/>
        <v>0</v>
      </c>
      <c r="CX18" s="73">
        <f t="shared" si="6"/>
        <v>1866107.5</v>
      </c>
      <c r="CY18" s="73">
        <f t="shared" si="6"/>
        <v>799648.09820000001</v>
      </c>
      <c r="CZ18" s="73">
        <f t="shared" si="6"/>
        <v>1236954.3</v>
      </c>
      <c r="DA18" s="73">
        <f t="shared" si="6"/>
        <v>23850.41</v>
      </c>
      <c r="DB18" s="73">
        <f t="shared" si="6"/>
        <v>1443046.7</v>
      </c>
      <c r="DC18" s="73">
        <f t="shared" si="6"/>
        <v>610851.47720000008</v>
      </c>
      <c r="DD18" s="73">
        <f t="shared" si="6"/>
        <v>1236954.3</v>
      </c>
      <c r="DE18" s="73">
        <f t="shared" si="6"/>
        <v>23850.41</v>
      </c>
      <c r="DF18" s="73">
        <f t="shared" si="6"/>
        <v>111125</v>
      </c>
      <c r="DG18" s="73">
        <f t="shared" si="6"/>
        <v>34195.699999999997</v>
      </c>
      <c r="DH18" s="73">
        <f t="shared" si="6"/>
        <v>0</v>
      </c>
      <c r="DI18" s="73">
        <f t="shared" si="6"/>
        <v>0</v>
      </c>
      <c r="DJ18" s="73">
        <f t="shared" si="6"/>
        <v>706288</v>
      </c>
      <c r="DK18" s="73">
        <f t="shared" si="6"/>
        <v>0</v>
      </c>
      <c r="DL18" s="73">
        <f t="shared" si="6"/>
        <v>1600640.13</v>
      </c>
      <c r="DM18" s="73">
        <f t="shared" si="6"/>
        <v>80450</v>
      </c>
      <c r="DN18" s="73">
        <f t="shared" si="6"/>
        <v>0</v>
      </c>
      <c r="DO18" s="73">
        <f t="shared" si="6"/>
        <v>0</v>
      </c>
      <c r="DP18" s="73">
        <f t="shared" si="6"/>
        <v>894352.13</v>
      </c>
      <c r="DQ18" s="73">
        <f t="shared" si="6"/>
        <v>80450</v>
      </c>
    </row>
    <row r="19" spans="1:122"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</row>
    <row r="20" spans="1:122"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</row>
    <row r="21" spans="1:122"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</row>
    <row r="22" spans="1:122"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</row>
    <row r="23" spans="1:122"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</row>
    <row r="24" spans="1:122"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</row>
    <row r="25" spans="1:122"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</row>
    <row r="26" spans="1:122"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</row>
    <row r="27" spans="1:122"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</row>
    <row r="28" spans="1:122"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</row>
    <row r="29" spans="1:122"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</row>
    <row r="30" spans="1:122"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</row>
    <row r="31" spans="1:122"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</row>
    <row r="32" spans="1:122"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</row>
    <row r="33" spans="4:121"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</row>
    <row r="34" spans="4:121"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</row>
    <row r="35" spans="4:121"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</row>
    <row r="36" spans="4:121"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</row>
    <row r="37" spans="4:121"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</row>
    <row r="38" spans="4:121"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</row>
    <row r="39" spans="4:121"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</row>
    <row r="40" spans="4:121"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</row>
    <row r="41" spans="4:121"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</row>
    <row r="42" spans="4:121"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</row>
    <row r="43" spans="4:121"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</row>
    <row r="44" spans="4:121"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</row>
    <row r="45" spans="4:121"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</row>
    <row r="46" spans="4:121"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</row>
    <row r="47" spans="4:121"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</row>
    <row r="48" spans="4:121"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</row>
    <row r="49" spans="4:121"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</row>
    <row r="50" spans="4:121"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</row>
    <row r="51" spans="4:121"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</row>
    <row r="52" spans="4:121"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</row>
    <row r="53" spans="4:121"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</row>
    <row r="54" spans="4:121"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</row>
    <row r="55" spans="4:121"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</row>
    <row r="56" spans="4:121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</row>
    <row r="57" spans="4:121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</row>
  </sheetData>
  <protectedRanges>
    <protectedRange sqref="C10:C18" name="Range3"/>
    <protectedRange sqref="J10:DI17 J18:DQ18" name="Range1"/>
    <protectedRange sqref="DL10:DQ17" name="Range2"/>
  </protectedRanges>
  <mergeCells count="97">
    <mergeCell ref="BN6:BQ6"/>
    <mergeCell ref="BR6:BU6"/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2012-03-20T07:18:17Z</cp:lastPrinted>
  <dcterms:created xsi:type="dcterms:W3CDTF">2002-03-15T09:46:46Z</dcterms:created>
  <dcterms:modified xsi:type="dcterms:W3CDTF">2024-07-08T06:27:45Z</dcterms:modified>
</cp:coreProperties>
</file>